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35" windowHeight="10680" activeTab="5"/>
  </bookViews>
  <sheets>
    <sheet name="2014" sheetId="1" r:id="rId1"/>
    <sheet name="2015" sheetId="3" r:id="rId2"/>
    <sheet name="2016" sheetId="4" r:id="rId3"/>
    <sheet name="2017" sheetId="5" r:id="rId4"/>
    <sheet name="2018" sheetId="6" r:id="rId5"/>
    <sheet name="2019" sheetId="7" r:id="rId6"/>
    <sheet name="Hoja1" sheetId="2" r:id="rId7"/>
  </sheets>
  <calcPr calcId="125725"/>
</workbook>
</file>

<file path=xl/calcChain.xml><?xml version="1.0" encoding="utf-8"?>
<calcChain xmlns="http://schemas.openxmlformats.org/spreadsheetml/2006/main">
  <c r="G52" i="7"/>
  <c r="G82"/>
  <c r="G21"/>
  <c r="G76"/>
  <c r="G90"/>
  <c r="H111"/>
  <c r="H17"/>
  <c r="H102"/>
  <c r="H73"/>
  <c r="H58"/>
  <c r="H46"/>
  <c r="H28"/>
  <c r="H102" i="6"/>
  <c r="G20"/>
  <c r="H108"/>
  <c r="H109" s="1"/>
  <c r="H76"/>
  <c r="H60"/>
  <c r="H48"/>
  <c r="H27"/>
  <c r="H16"/>
  <c r="G21" i="5"/>
  <c r="G53"/>
  <c r="H17"/>
  <c r="H108"/>
  <c r="H109" s="1"/>
  <c r="H102"/>
  <c r="H76"/>
  <c r="H57"/>
  <c r="H45"/>
  <c r="H28"/>
  <c r="H105" i="4"/>
  <c r="H78"/>
  <c r="H111"/>
  <c r="H112" s="1"/>
  <c r="H58"/>
  <c r="H46"/>
  <c r="H60" s="1"/>
  <c r="H28"/>
  <c r="H17"/>
  <c r="H111" i="3"/>
  <c r="H112" s="1"/>
  <c r="H104"/>
  <c r="H77"/>
  <c r="H63"/>
  <c r="H51"/>
  <c r="H33"/>
  <c r="H22"/>
  <c r="H121" i="1"/>
  <c r="H114"/>
  <c r="H87"/>
  <c r="H73"/>
  <c r="H61"/>
  <c r="H36"/>
  <c r="H25"/>
  <c r="H60" i="7" l="1"/>
  <c r="H103"/>
  <c r="H113" s="1"/>
  <c r="H30"/>
  <c r="H103" i="6"/>
  <c r="H111" s="1"/>
  <c r="H29"/>
  <c r="H62"/>
  <c r="H59" i="5"/>
  <c r="H30"/>
  <c r="H103"/>
  <c r="H111" s="1"/>
  <c r="H30" i="4"/>
  <c r="H106"/>
  <c r="H114" s="1"/>
  <c r="H105" i="3"/>
  <c r="H114" s="1"/>
  <c r="H65"/>
  <c r="H35"/>
  <c r="H38" i="1"/>
  <c r="H75"/>
  <c r="H115"/>
  <c r="H123" s="1"/>
</calcChain>
</file>

<file path=xl/comments1.xml><?xml version="1.0" encoding="utf-8"?>
<comments xmlns="http://schemas.openxmlformats.org/spreadsheetml/2006/main">
  <authors>
    <author>Cirjocar</author>
  </authors>
  <commentList>
    <comment ref="G96" authorId="0">
      <text>
        <r>
          <rPr>
            <b/>
            <sz val="8"/>
            <color indexed="81"/>
            <rFont val="Tahoma"/>
            <family val="2"/>
          </rPr>
          <t>Cirjocar:</t>
        </r>
        <r>
          <rPr>
            <sz val="8"/>
            <color indexed="81"/>
            <rFont val="Tahoma"/>
            <family val="2"/>
          </rPr>
          <t xml:space="preserve">
AYUDA SOLIDARIA $ 1.150.000.-
GTO.REP.Y PROTOC.2.058.251.-</t>
        </r>
      </text>
    </comment>
    <comment ref="G103" authorId="0">
      <text>
        <r>
          <rPr>
            <b/>
            <sz val="8"/>
            <color indexed="81"/>
            <rFont val="Tahoma"/>
            <family val="2"/>
          </rPr>
          <t>Cirjocar:</t>
        </r>
        <r>
          <rPr>
            <sz val="8"/>
            <color indexed="81"/>
            <rFont val="Tahoma"/>
            <family val="2"/>
          </rPr>
          <t xml:space="preserve">
DIA DE LA MUJER                     $  741.903.-
ANIVERSARIO CARABINEROS     832.168.-
ANIVERSARIO CIRCULO           1.600.191.-</t>
        </r>
      </text>
    </comment>
  </commentList>
</comments>
</file>

<file path=xl/comments2.xml><?xml version="1.0" encoding="utf-8"?>
<comments xmlns="http://schemas.openxmlformats.org/spreadsheetml/2006/main">
  <authors>
    <author>Cirjocar</author>
  </authors>
  <commentList>
    <comment ref="G75" authorId="0">
      <text>
        <r>
          <rPr>
            <b/>
            <sz val="10"/>
            <color indexed="81"/>
            <rFont val="Tahoma"/>
            <family val="2"/>
          </rPr>
          <t>Cirjocar:</t>
        </r>
        <r>
          <rPr>
            <sz val="10"/>
            <color indexed="81"/>
            <rFont val="Tahoma"/>
            <family val="2"/>
          </rPr>
          <t xml:space="preserve">
CREDENCIALES                 $  105.000.-
</t>
        </r>
        <r>
          <rPr>
            <b/>
            <sz val="10"/>
            <color indexed="81"/>
            <rFont val="Tahoma"/>
            <family val="2"/>
          </rPr>
          <t xml:space="preserve">ARRIENDOS SOCIOS:
</t>
        </r>
        <r>
          <rPr>
            <sz val="10"/>
            <color indexed="81"/>
            <rFont val="Tahoma"/>
            <family val="2"/>
          </rPr>
          <t>AKY FOOD                           220.000.-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GEST.Y  AS.                         806.520.-
BRASILIA MARKETING        3.604.000.-
JTA.VECINO                      1.469.000.-
GIMNASIO                        1.245.240.-
EVENTOS SOCIOS             2.922.100.-
10 Y 8% EVENTOS
CONSECIONARIO             2.693.610.-
DEV.WOM (electricidad)      852.461.-
</t>
        </r>
        <r>
          <rPr>
            <b/>
            <sz val="10"/>
            <color indexed="81"/>
            <rFont val="Tahoma"/>
            <family val="2"/>
          </rPr>
          <t>O.N.G.                               175.000.</t>
        </r>
        <r>
          <rPr>
            <sz val="10"/>
            <color indexed="81"/>
            <rFont val="Tahoma"/>
            <family val="2"/>
          </rPr>
          <t xml:space="preserve">-
VARIOS                             114.664.-
</t>
        </r>
      </text>
    </comment>
    <comment ref="G90" authorId="0">
      <text>
        <r>
          <rPr>
            <b/>
            <sz val="10"/>
            <color indexed="81"/>
            <rFont val="Tahoma"/>
            <family val="2"/>
          </rPr>
          <t>Cirjocar:</t>
        </r>
        <r>
          <rPr>
            <sz val="10"/>
            <color indexed="81"/>
            <rFont val="Tahoma"/>
            <family val="2"/>
          </rPr>
          <t xml:space="preserve">
PTA.PEUCO $ 100.000.-
</t>
        </r>
        <r>
          <rPr>
            <b/>
            <sz val="10"/>
            <color indexed="81"/>
            <rFont val="Tahoma"/>
            <family val="2"/>
          </rPr>
          <t>ONG.             (25.000.-</t>
        </r>
        <r>
          <rPr>
            <sz val="10"/>
            <color indexed="81"/>
            <rFont val="Tahoma"/>
            <family val="2"/>
          </rPr>
          <t>)</t>
        </r>
      </text>
    </comment>
    <comment ref="G93" authorId="0">
      <text>
        <r>
          <rPr>
            <b/>
            <sz val="8"/>
            <color indexed="81"/>
            <rFont val="Tahoma"/>
            <family val="2"/>
          </rPr>
          <t>Cirjocar:</t>
        </r>
        <r>
          <rPr>
            <sz val="8"/>
            <color indexed="81"/>
            <rFont val="Tahoma"/>
            <family val="2"/>
          </rPr>
          <t xml:space="preserve">
AYUDO SOLIDARIA $ 2.295.688.-
GTO.REP.Y PROTOC.3.858.066.-
</t>
        </r>
        <r>
          <rPr>
            <b/>
            <sz val="8"/>
            <color indexed="81"/>
            <rFont val="Tahoma"/>
            <family val="2"/>
          </rPr>
          <t>ONG.  ( 50.000.-)</t>
        </r>
      </text>
    </comment>
    <comment ref="G100" authorId="0">
      <text>
        <r>
          <rPr>
            <b/>
            <sz val="8"/>
            <color indexed="81"/>
            <rFont val="Tahoma"/>
            <family val="2"/>
          </rPr>
          <t>Cirjocar:</t>
        </r>
        <r>
          <rPr>
            <sz val="8"/>
            <color indexed="81"/>
            <rFont val="Tahoma"/>
            <family val="2"/>
          </rPr>
          <t xml:space="preserve">
DIA DE LA MUJER                                           $  295.759.-
ANIVERSARIO CARABINEROS                         (142.522.-)
ANIVERSARIO CIRCULO                                1.518.249.-
ALMUERZO PERSONAL FIN  DE AÑO 2016       264.800.-
ALMUERZO PERSONAL FIN DE AÑO 2017        250.800.-</t>
        </r>
      </text>
    </comment>
  </commentList>
</comments>
</file>

<file path=xl/comments3.xml><?xml version="1.0" encoding="utf-8"?>
<comments xmlns="http://schemas.openxmlformats.org/spreadsheetml/2006/main">
  <authors>
    <author>Cirjocar</author>
  </authors>
  <commentList>
    <comment ref="G75" authorId="0">
      <text>
        <r>
          <rPr>
            <b/>
            <sz val="10"/>
            <color indexed="81"/>
            <rFont val="Tahoma"/>
            <family val="2"/>
          </rPr>
          <t>Cirjocar:</t>
        </r>
        <r>
          <rPr>
            <sz val="10"/>
            <color indexed="81"/>
            <rFont val="Tahoma"/>
            <family val="2"/>
          </rPr>
          <t xml:space="preserve">
CREDENCIALES,INCORPORACION $ 395.000.-                 
</t>
        </r>
        <r>
          <rPr>
            <b/>
            <sz val="10"/>
            <color indexed="81"/>
            <rFont val="Tahoma"/>
            <family val="2"/>
          </rPr>
          <t xml:space="preserve">ARRIENDOS SOCIOS:
</t>
        </r>
        <r>
          <rPr>
            <sz val="10"/>
            <color indexed="81"/>
            <rFont val="Tahoma"/>
            <family val="2"/>
          </rPr>
          <t xml:space="preserve">                          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GEST.Y  AS.                                 744.480.-                  
BRASILIA MARKETING                 3.775.461.-
JTA.VECINO                               2.319.708.-
GIMNASIO                                 1.250.000.-
EVENTOS SOCIOS                      2.342.400.-
10 Y 8% EVENTOS                     1.402.530.-
CONSECIONARIO             </t>
        </r>
        <r>
          <rPr>
            <b/>
            <sz val="10"/>
            <color indexed="81"/>
            <rFont val="Tahoma"/>
            <family val="2"/>
          </rPr>
          <t xml:space="preserve">      </t>
        </r>
        <r>
          <rPr>
            <sz val="10"/>
            <color indexed="81"/>
            <rFont val="Tahoma"/>
            <family val="2"/>
          </rPr>
          <t xml:space="preserve">
VARIOS                                    2.139.627.-             
</t>
        </r>
      </text>
    </comment>
    <comment ref="G99" authorId="0">
      <text>
        <r>
          <rPr>
            <b/>
            <sz val="8"/>
            <color indexed="81"/>
            <rFont val="Tahoma"/>
            <family val="2"/>
          </rPr>
          <t>Cirjocar:</t>
        </r>
        <r>
          <rPr>
            <sz val="8"/>
            <color indexed="81"/>
            <rFont val="Tahoma"/>
            <family val="2"/>
          </rPr>
          <t xml:space="preserve">
DIA DE LA MUJER                                           
ANIVERSARIO CARABINEROS                        
ANIVERSARIO CIRCULO                              
ALMUERZO PERSONAL FIN DE AÑO 2018        </t>
        </r>
      </text>
    </comment>
    <comment ref="G102" authorId="0">
      <text>
        <r>
          <rPr>
            <b/>
            <sz val="10"/>
            <color indexed="81"/>
            <rFont val="Tahoma"/>
            <family val="2"/>
          </rPr>
          <t>Cirjocar:</t>
        </r>
        <r>
          <rPr>
            <sz val="10"/>
            <color indexed="81"/>
            <rFont val="Tahoma"/>
            <family val="2"/>
          </rPr>
          <t xml:space="preserve">
MOV.PTA.PEUCO         $      600.000.-
VISITAS PTA.PEUCO           839.098.-
30 EJEMPLARES ANATOMIA 210.000.-</t>
        </r>
      </text>
    </comment>
  </commentList>
</comments>
</file>

<file path=xl/comments4.xml><?xml version="1.0" encoding="utf-8"?>
<comments xmlns="http://schemas.openxmlformats.org/spreadsheetml/2006/main">
  <authors>
    <author>Cirjocar</author>
  </authors>
  <commentList>
    <comment ref="G72" authorId="0">
      <text>
        <r>
          <rPr>
            <b/>
            <sz val="10"/>
            <color indexed="81"/>
            <rFont val="Tahoma"/>
            <family val="2"/>
          </rPr>
          <t>Cirjocar:</t>
        </r>
        <r>
          <rPr>
            <sz val="10"/>
            <color indexed="81"/>
            <rFont val="Tahoma"/>
            <family val="2"/>
          </rPr>
          <t xml:space="preserve">
CREDENCIALES,INCORPORACION $ 395.000.-                 
</t>
        </r>
        <r>
          <rPr>
            <b/>
            <sz val="10"/>
            <color indexed="81"/>
            <rFont val="Tahoma"/>
            <family val="2"/>
          </rPr>
          <t xml:space="preserve">ARRIENDOS :
</t>
        </r>
        <r>
          <rPr>
            <sz val="10"/>
            <color indexed="81"/>
            <rFont val="Tahoma"/>
            <family val="2"/>
          </rPr>
          <t>OFICINAS
JTA.VECINO
EVENTOS:
CUMPLEAÑOS, MATRIMONIOS Y OTROS.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                          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
10 Y 8% EVENTOS                      287.240.-
CONSECIONARIO             </t>
        </r>
        <r>
          <rPr>
            <b/>
            <sz val="10"/>
            <color indexed="81"/>
            <rFont val="Tahoma"/>
            <family val="2"/>
          </rPr>
          <t xml:space="preserve">      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G90" authorId="0">
      <text>
        <r>
          <rPr>
            <b/>
            <sz val="8"/>
            <color indexed="81"/>
            <rFont val="Tahoma"/>
            <charset val="1"/>
          </rPr>
          <t>Cirjocar:</t>
        </r>
        <r>
          <rPr>
            <sz val="8"/>
            <color indexed="81"/>
            <rFont val="Tahoma"/>
            <charset val="1"/>
          </rPr>
          <t xml:space="preserve">
GTOS:REUNION ASAMBLE Y REUNIONES 
MUTIGREMIAL</t>
        </r>
      </text>
    </comment>
    <comment ref="G99" authorId="0">
      <text>
        <r>
          <rPr>
            <b/>
            <sz val="8"/>
            <color indexed="81"/>
            <rFont val="Tahoma"/>
            <family val="2"/>
          </rPr>
          <t>Cirjocar:</t>
        </r>
        <r>
          <rPr>
            <sz val="8"/>
            <color indexed="81"/>
            <rFont val="Tahoma"/>
            <family val="2"/>
          </rPr>
          <t xml:space="preserve">
DIA DE LA MUJER                                           
ANIVERSARIO CARABINEROS                        
ANIVERSARIO CIRCULO                              
ALMUERZO PERSONAL FIN DE AÑO 2018        </t>
        </r>
      </text>
    </comment>
    <comment ref="G102" authorId="0">
      <text>
        <r>
          <rPr>
            <b/>
            <sz val="8"/>
            <color indexed="81"/>
            <rFont val="Tahoma"/>
            <charset val="1"/>
          </rPr>
          <t>Cirjocar:</t>
        </r>
        <r>
          <rPr>
            <sz val="8"/>
            <color indexed="81"/>
            <rFont val="Tahoma"/>
            <charset val="1"/>
          </rPr>
          <t xml:space="preserve">
VISITAS A PTA.PEUCO,
VISITAS A ENFERMOS</t>
        </r>
      </text>
    </comment>
  </commentList>
</comments>
</file>

<file path=xl/sharedStrings.xml><?xml version="1.0" encoding="utf-8"?>
<sst xmlns="http://schemas.openxmlformats.org/spreadsheetml/2006/main" count="622" uniqueCount="134">
  <si>
    <t>CIRCULO DE JEFES  Y OFICIALES DE CARABINEROS  (R)</t>
  </si>
  <si>
    <t>Rut:</t>
  </si>
  <si>
    <t>Giro:</t>
  </si>
  <si>
    <t>CLUB SOCIAL</t>
  </si>
  <si>
    <t>Comuna:</t>
  </si>
  <si>
    <t>ÑUÑOA</t>
  </si>
  <si>
    <t>BALANCE CLASIFICADO</t>
  </si>
  <si>
    <t>Diciembre 2014</t>
  </si>
  <si>
    <t>ACTIVO</t>
  </si>
  <si>
    <t>ACTIVO CIRCULANTE</t>
  </si>
  <si>
    <t>DISPONIBLE</t>
  </si>
  <si>
    <t>FONDOS A RENDIR CIRCULO</t>
  </si>
  <si>
    <t>BANCO BCI</t>
  </si>
  <si>
    <t>BANCO ESTADO</t>
  </si>
  <si>
    <t>FONDOS FIJOS</t>
  </si>
  <si>
    <t>DOCUMENTOS POR COBRAR</t>
  </si>
  <si>
    <t>CHEQUES POR COBRAR</t>
  </si>
  <si>
    <t>DEUDORES VARIOS</t>
  </si>
  <si>
    <t>PRESTAMOS SOCIOS ACTIVOS</t>
  </si>
  <si>
    <t>ANTICIPOS TRABAJADORES</t>
  </si>
  <si>
    <t>PRESTAMOS TRABAJADORES</t>
  </si>
  <si>
    <t>PAGO CONCESIONARIO</t>
  </si>
  <si>
    <t>ANTICIPOS HONORARIOS</t>
  </si>
  <si>
    <t>IMPUESTO POR RECUPERAR</t>
  </si>
  <si>
    <t>PAGOS PROVISIONALES MENSUALES</t>
  </si>
  <si>
    <t>TOTAL ACTIVO CIRCULANTE</t>
  </si>
  <si>
    <t>ACTIVOS FIJOS</t>
  </si>
  <si>
    <t>TERRENOS</t>
  </si>
  <si>
    <t>BIENES RAICES</t>
  </si>
  <si>
    <t>MAQUINARIAS Y EQUIPOS</t>
  </si>
  <si>
    <t>MUEBLES Y UTILES</t>
  </si>
  <si>
    <t>DEPRECIACION ACUMULADA (MENOS)</t>
  </si>
  <si>
    <t>DEP. ACUM. MUEBLES Y UTILES</t>
  </si>
  <si>
    <t>DEP. ACUM. MAQUINARIA Y EQUIPO</t>
  </si>
  <si>
    <t>TOTAL ACTIVOS FIJOS</t>
  </si>
  <si>
    <t>TOTAL ACTIVO</t>
  </si>
  <si>
    <t>PASIVO</t>
  </si>
  <si>
    <t>PASIVO CIRCULANTE</t>
  </si>
  <si>
    <t>CUENTAS POR PAGAR</t>
  </si>
  <si>
    <t>PROVEEDORES</t>
  </si>
  <si>
    <t>REMUNERACIONES POR PAGAR</t>
  </si>
  <si>
    <t>HONORARIOS POR PAGAR</t>
  </si>
  <si>
    <t>ANTICIPO PROVEEDORES</t>
  </si>
  <si>
    <t>FINIQUITO POR PAGAR</t>
  </si>
  <si>
    <t>DOCUMENTOS POR PAGAR</t>
  </si>
  <si>
    <t>CHEQUES POR PAGAR</t>
  </si>
  <si>
    <t>ACREEDORES VARIOS</t>
  </si>
  <si>
    <t>OTROS ACREEDORES</t>
  </si>
  <si>
    <t>PROVISIONES</t>
  </si>
  <si>
    <t>PROVISIONES VARIAS</t>
  </si>
  <si>
    <t>RETENCIONES</t>
  </si>
  <si>
    <t>RET. IMPUESTOS HONORARIOS</t>
  </si>
  <si>
    <t>A.F.P.</t>
  </si>
  <si>
    <t>CCAF GABRIELA MISTRAL</t>
  </si>
  <si>
    <t>FONASA</t>
  </si>
  <si>
    <t>MUTUAL I.S.T.</t>
  </si>
  <si>
    <t>ISAPRES</t>
  </si>
  <si>
    <t>TOTAL PASIVO CIRCULANTE</t>
  </si>
  <si>
    <t>PATRIMONIO</t>
  </si>
  <si>
    <t>CAPITAL PAGADO</t>
  </si>
  <si>
    <t>CAPITAL</t>
  </si>
  <si>
    <t>RESERVA REVALORIZACION CAPITAL</t>
  </si>
  <si>
    <t>RES. REV. CAP. PROPIO</t>
  </si>
  <si>
    <t>UTILIDADES RETENIDAS</t>
  </si>
  <si>
    <t>UTILIDAD (PERDIDA EJERCICIO)</t>
  </si>
  <si>
    <t>UTILIDADES ACUMULADAS</t>
  </si>
  <si>
    <t>PERDIDAS ACUMULADAS</t>
  </si>
  <si>
    <t>TOTAL PATRIMONIO</t>
  </si>
  <si>
    <t>TOTAL PASIVO</t>
  </si>
  <si>
    <t>RESULTADO DE EXPLOTACION</t>
  </si>
  <si>
    <t>MARGEN DE EXPLOTACION</t>
  </si>
  <si>
    <t>INGRESOS DE EXPLOTACION</t>
  </si>
  <si>
    <t>CUOTAS COOPERADORES</t>
  </si>
  <si>
    <t>CUOTAS DIPRECA (SOC.ACTIVOS)</t>
  </si>
  <si>
    <t>APORTE MUTUAL</t>
  </si>
  <si>
    <t>INGRESOS ANTENA</t>
  </si>
  <si>
    <t>INGRESOS SERVICIOS</t>
  </si>
  <si>
    <t>OTROS INGRESOS</t>
  </si>
  <si>
    <t>ARRIENDO CONCESIONARIO</t>
  </si>
  <si>
    <t>GASTOS DE ADMINISTRACION Y VENTAS</t>
  </si>
  <si>
    <t>MOVILIZACIONES PERSONAL</t>
  </si>
  <si>
    <t>COLACIONES PERSONAL</t>
  </si>
  <si>
    <t>BONOS AL PERSONAL</t>
  </si>
  <si>
    <t>HORAS EXTRAS AL PERSONAL</t>
  </si>
  <si>
    <t>SUELDOS</t>
  </si>
  <si>
    <t>LEYES SOCIALES</t>
  </si>
  <si>
    <t>AGUINALDOS</t>
  </si>
  <si>
    <t>HONORARIOS</t>
  </si>
  <si>
    <t>FINIQUITOS</t>
  </si>
  <si>
    <t>COMISIONES</t>
  </si>
  <si>
    <t>AGUA Y ENERGIA ELECTRICA</t>
  </si>
  <si>
    <t>COMUNICACIONES Y SEGURIDAD</t>
  </si>
  <si>
    <t>MOVILIZACION, CORRESPONDENCIA, PEAJES</t>
  </si>
  <si>
    <t>GASTOS DE ADMINISTRACION</t>
  </si>
  <si>
    <t>GASTOS GENERALES</t>
  </si>
  <si>
    <t>CUOTAS MORTUORIAS</t>
  </si>
  <si>
    <t>GASTOS DE REPRESENTACIÓN Y PROTOCOLO</t>
  </si>
  <si>
    <t>MOVILIZACION DIRECTORIO</t>
  </si>
  <si>
    <t>PATENTES Y DERECHOS MUNICIPALES</t>
  </si>
  <si>
    <t>SEGUROS</t>
  </si>
  <si>
    <t>ARTICULOS DE ESCRITORIO</t>
  </si>
  <si>
    <t>MANTENCION Y REPARACION</t>
  </si>
  <si>
    <t>ARTICULOS DE ASEO</t>
  </si>
  <si>
    <t>GASTOS NOTARIALES</t>
  </si>
  <si>
    <t>INSUMOS DE SERVICIOS</t>
  </si>
  <si>
    <t>EVENTOS</t>
  </si>
  <si>
    <t>TOTAL MARGEN DE EXPLOTACION</t>
  </si>
  <si>
    <t>RESULTADOS FUERA DE EXPLOTACION</t>
  </si>
  <si>
    <t>CORRECCION MONETARIA</t>
  </si>
  <si>
    <t>CORRECION MONETARIA</t>
  </si>
  <si>
    <t>TOTAL RESULTADOS FUERA DE EXPLOTACION</t>
  </si>
  <si>
    <t>TOTAL RESULTADO DE EXPLOTACION</t>
  </si>
  <si>
    <t>DEPOSITO A PLAZO</t>
  </si>
  <si>
    <t>DEPOSITOS A PLAZO</t>
  </si>
  <si>
    <t>FEDEGREM</t>
  </si>
  <si>
    <t>INGRESOS FINANCIEROS</t>
  </si>
  <si>
    <t>INTERESES GANADOS</t>
  </si>
  <si>
    <t>ING.ALMUERZOS SOCIOS</t>
  </si>
  <si>
    <t>EGR.ALMUERZOS SOCIOS</t>
  </si>
  <si>
    <t>AGUINALDOA</t>
  </si>
  <si>
    <t>GTOS.ANIV.Y OTROS</t>
  </si>
  <si>
    <t>FDOS. A RENDIR CIRCULOS</t>
  </si>
  <si>
    <t>EVENTOS Y OTROS INGRESOS</t>
  </si>
  <si>
    <t>AYUDA SOLIDARIA, CEREMONIAL Y PROTOCOLO</t>
  </si>
  <si>
    <t>MULTIGREMIAL FASIR</t>
  </si>
  <si>
    <t>RET.IMPTO.UNICO</t>
  </si>
  <si>
    <t>GASTO REP. Y PROTOCOLO</t>
  </si>
  <si>
    <t>AYUDAS SOLIDARIAS</t>
  </si>
  <si>
    <t>CCAF LOS HEROES</t>
  </si>
  <si>
    <t>PREMIOS ESCUELAS MATRICES</t>
  </si>
  <si>
    <t>PATENTES Y DER.MUNICIPALES</t>
  </si>
  <si>
    <t>FEDEGREM/MULTIGREMIAL FASIR</t>
  </si>
  <si>
    <t>GASTOS FINANCIEROS</t>
  </si>
  <si>
    <t>INT.Y CARGOS BANCARIOS</t>
  </si>
</sst>
</file>

<file path=xl/styles.xml><?xml version="1.0" encoding="utf-8"?>
<styleSheet xmlns="http://schemas.openxmlformats.org/spreadsheetml/2006/main">
  <numFmts count="2">
    <numFmt numFmtId="164" formatCode="#,##0;[Red]\(#,###\)"/>
    <numFmt numFmtId="165" formatCode="#,##0;[Red]#,##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164" fontId="1" fillId="0" borderId="0" xfId="0" applyNumberFormat="1" applyFont="1"/>
    <xf numFmtId="0" fontId="0" fillId="0" borderId="1" xfId="0" applyBorder="1"/>
    <xf numFmtId="164" fontId="1" fillId="0" borderId="2" xfId="0" applyNumberFormat="1" applyFont="1" applyBorder="1"/>
    <xf numFmtId="164" fontId="1" fillId="0" borderId="0" xfId="0" applyNumberFormat="1" applyFont="1" applyBorder="1"/>
    <xf numFmtId="164" fontId="1" fillId="0" borderId="1" xfId="0" applyNumberFormat="1" applyFont="1" applyBorder="1"/>
    <xf numFmtId="0" fontId="1" fillId="0" borderId="2" xfId="0" applyFont="1" applyBorder="1"/>
    <xf numFmtId="17" fontId="0" fillId="0" borderId="0" xfId="0" applyNumberFormat="1" applyAlignment="1">
      <alignment horizontal="center"/>
    </xf>
    <xf numFmtId="164" fontId="0" fillId="0" borderId="0" xfId="0" applyNumberFormat="1" applyBorder="1"/>
    <xf numFmtId="165" fontId="0" fillId="0" borderId="0" xfId="0" applyNumberFormat="1"/>
    <xf numFmtId="164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3" fontId="0" fillId="0" borderId="0" xfId="0" applyNumberFormat="1" applyFont="1"/>
    <xf numFmtId="164" fontId="0" fillId="0" borderId="1" xfId="0" applyNumberFormat="1" applyFont="1" applyBorder="1"/>
    <xf numFmtId="0" fontId="0" fillId="0" borderId="1" xfId="0" applyFont="1" applyBorder="1"/>
    <xf numFmtId="164" fontId="0" fillId="0" borderId="0" xfId="0" applyNumberFormat="1" applyFont="1" applyBorder="1"/>
    <xf numFmtId="0" fontId="2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17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24"/>
  <sheetViews>
    <sheetView topLeftCell="A45" workbookViewId="0">
      <selection activeCell="B1" sqref="B1:H123"/>
    </sheetView>
  </sheetViews>
  <sheetFormatPr baseColWidth="10" defaultRowHeight="15"/>
  <cols>
    <col min="5" max="5" width="29.5703125" customWidth="1"/>
    <col min="6" max="6" width="17.140625" customWidth="1"/>
    <col min="7" max="8" width="11.5703125" bestFit="1" customWidth="1"/>
  </cols>
  <sheetData>
    <row r="1" spans="2:7">
      <c r="C1" s="1" t="s">
        <v>0</v>
      </c>
    </row>
    <row r="2" spans="2:7">
      <c r="B2" t="s">
        <v>1</v>
      </c>
      <c r="C2">
        <v>700209008</v>
      </c>
    </row>
    <row r="3" spans="2:7">
      <c r="B3" t="s">
        <v>2</v>
      </c>
      <c r="C3" t="s">
        <v>3</v>
      </c>
    </row>
    <row r="4" spans="2:7">
      <c r="B4" t="s">
        <v>4</v>
      </c>
      <c r="C4" t="s">
        <v>5</v>
      </c>
    </row>
    <row r="5" spans="2:7">
      <c r="E5" s="3" t="s">
        <v>6</v>
      </c>
    </row>
    <row r="6" spans="2:7">
      <c r="E6" s="2" t="s">
        <v>7</v>
      </c>
    </row>
    <row r="8" spans="2:7">
      <c r="C8" t="s">
        <v>8</v>
      </c>
    </row>
    <row r="9" spans="2:7">
      <c r="C9" t="s">
        <v>9</v>
      </c>
    </row>
    <row r="10" spans="2:7">
      <c r="C10" s="5" t="s">
        <v>10</v>
      </c>
    </row>
    <row r="11" spans="2:7">
      <c r="D11">
        <v>11010200</v>
      </c>
      <c r="E11" t="s">
        <v>11</v>
      </c>
      <c r="G11" s="4">
        <v>500000</v>
      </c>
    </row>
    <row r="12" spans="2:7">
      <c r="D12">
        <v>11010300</v>
      </c>
      <c r="E12" t="s">
        <v>12</v>
      </c>
      <c r="G12" s="4">
        <v>1502671</v>
      </c>
    </row>
    <row r="13" spans="2:7">
      <c r="D13">
        <v>11010400</v>
      </c>
      <c r="E13" t="s">
        <v>13</v>
      </c>
      <c r="G13" s="4">
        <v>12321350</v>
      </c>
    </row>
    <row r="14" spans="2:7">
      <c r="D14">
        <v>11010700</v>
      </c>
      <c r="E14" t="s">
        <v>14</v>
      </c>
      <c r="G14" s="4">
        <v>100000</v>
      </c>
    </row>
    <row r="15" spans="2:7">
      <c r="C15" s="5" t="s">
        <v>15</v>
      </c>
      <c r="G15" s="4"/>
    </row>
    <row r="16" spans="2:7">
      <c r="D16">
        <v>11040100</v>
      </c>
      <c r="E16" t="s">
        <v>16</v>
      </c>
      <c r="G16" s="4">
        <v>50000</v>
      </c>
    </row>
    <row r="17" spans="3:8">
      <c r="C17" s="5" t="s">
        <v>17</v>
      </c>
      <c r="G17" s="4"/>
    </row>
    <row r="18" spans="3:8">
      <c r="D18">
        <v>11050100</v>
      </c>
      <c r="E18" t="s">
        <v>18</v>
      </c>
      <c r="G18" s="4">
        <v>10000</v>
      </c>
    </row>
    <row r="19" spans="3:8">
      <c r="D19">
        <v>11050300</v>
      </c>
      <c r="E19" t="s">
        <v>19</v>
      </c>
      <c r="G19" s="4">
        <v>0</v>
      </c>
    </row>
    <row r="20" spans="3:8">
      <c r="D20">
        <v>11050400</v>
      </c>
      <c r="E20" t="s">
        <v>20</v>
      </c>
      <c r="G20" s="4">
        <v>10000</v>
      </c>
    </row>
    <row r="21" spans="3:8">
      <c r="D21">
        <v>11050500</v>
      </c>
      <c r="E21" t="s">
        <v>21</v>
      </c>
      <c r="G21" s="4">
        <v>-122328</v>
      </c>
    </row>
    <row r="22" spans="3:8">
      <c r="D22">
        <v>11050600</v>
      </c>
      <c r="E22" t="s">
        <v>22</v>
      </c>
      <c r="G22" s="4">
        <v>0</v>
      </c>
    </row>
    <row r="23" spans="3:8">
      <c r="C23" t="s">
        <v>23</v>
      </c>
      <c r="G23" s="4"/>
    </row>
    <row r="24" spans="3:8">
      <c r="D24">
        <v>11070200</v>
      </c>
      <c r="E24" t="s">
        <v>24</v>
      </c>
      <c r="G24" s="6">
        <v>0</v>
      </c>
    </row>
    <row r="25" spans="3:8">
      <c r="C25" s="5" t="s">
        <v>25</v>
      </c>
      <c r="G25" s="4"/>
      <c r="H25" s="7">
        <f>SUM(G11:G24)</f>
        <v>14371693</v>
      </c>
    </row>
    <row r="26" spans="3:8">
      <c r="G26" s="4"/>
    </row>
    <row r="27" spans="3:8">
      <c r="C27" t="s">
        <v>26</v>
      </c>
      <c r="G27" s="4"/>
    </row>
    <row r="28" spans="3:8">
      <c r="C28" t="s">
        <v>27</v>
      </c>
      <c r="G28" s="4"/>
    </row>
    <row r="29" spans="3:8">
      <c r="D29">
        <v>12010100</v>
      </c>
      <c r="E29" t="s">
        <v>28</v>
      </c>
      <c r="G29" s="4">
        <v>417536163</v>
      </c>
    </row>
    <row r="30" spans="3:8">
      <c r="C30" t="s">
        <v>29</v>
      </c>
      <c r="G30" s="4"/>
    </row>
    <row r="31" spans="3:8">
      <c r="D31">
        <v>12030100</v>
      </c>
      <c r="E31" t="s">
        <v>29</v>
      </c>
      <c r="G31" s="4">
        <v>1580589</v>
      </c>
    </row>
    <row r="32" spans="3:8">
      <c r="D32">
        <v>12030200</v>
      </c>
      <c r="E32" t="s">
        <v>30</v>
      </c>
      <c r="G32" s="4">
        <v>73883611</v>
      </c>
    </row>
    <row r="33" spans="3:8">
      <c r="C33" t="s">
        <v>31</v>
      </c>
      <c r="G33" s="4"/>
    </row>
    <row r="34" spans="3:8">
      <c r="D34">
        <v>12050100</v>
      </c>
      <c r="E34" t="s">
        <v>32</v>
      </c>
      <c r="G34" s="4">
        <v>-34208219</v>
      </c>
    </row>
    <row r="35" spans="3:8">
      <c r="D35">
        <v>12050300</v>
      </c>
      <c r="E35" t="s">
        <v>33</v>
      </c>
      <c r="G35" s="6">
        <v>-218048</v>
      </c>
    </row>
    <row r="36" spans="3:8">
      <c r="C36" t="s">
        <v>34</v>
      </c>
      <c r="G36" s="4"/>
      <c r="H36" s="7">
        <f>SUM(G29:G35)</f>
        <v>458574096</v>
      </c>
    </row>
    <row r="37" spans="3:8">
      <c r="G37" s="4"/>
      <c r="H37" s="8"/>
    </row>
    <row r="38" spans="3:8" ht="15.75" thickBot="1">
      <c r="C38" s="5" t="s">
        <v>35</v>
      </c>
      <c r="G38" s="4"/>
      <c r="H38" s="9">
        <f>SUM(H25:H37)</f>
        <v>472945789</v>
      </c>
    </row>
    <row r="39" spans="3:8" ht="15.75" thickTop="1">
      <c r="G39" s="4"/>
    </row>
    <row r="40" spans="3:8">
      <c r="C40" t="s">
        <v>36</v>
      </c>
      <c r="G40" s="4"/>
    </row>
    <row r="41" spans="3:8">
      <c r="C41" t="s">
        <v>37</v>
      </c>
      <c r="G41" s="4"/>
    </row>
    <row r="42" spans="3:8">
      <c r="C42" s="5" t="s">
        <v>38</v>
      </c>
      <c r="G42" s="4"/>
    </row>
    <row r="43" spans="3:8">
      <c r="D43">
        <v>21040100</v>
      </c>
      <c r="E43" t="s">
        <v>39</v>
      </c>
      <c r="G43" s="4">
        <v>0</v>
      </c>
    </row>
    <row r="44" spans="3:8">
      <c r="D44">
        <v>21040200</v>
      </c>
      <c r="E44" t="s">
        <v>40</v>
      </c>
      <c r="G44" s="4">
        <v>0</v>
      </c>
    </row>
    <row r="45" spans="3:8">
      <c r="D45">
        <v>21040300</v>
      </c>
      <c r="E45" t="s">
        <v>41</v>
      </c>
      <c r="G45" s="4">
        <v>0</v>
      </c>
    </row>
    <row r="46" spans="3:8">
      <c r="D46">
        <v>21040400</v>
      </c>
      <c r="E46" t="s">
        <v>42</v>
      </c>
      <c r="G46" s="4">
        <v>0</v>
      </c>
    </row>
    <row r="47" spans="3:8">
      <c r="D47">
        <v>21040500</v>
      </c>
      <c r="E47" t="s">
        <v>43</v>
      </c>
      <c r="G47" s="4">
        <v>0</v>
      </c>
    </row>
    <row r="48" spans="3:8">
      <c r="C48" s="5" t="s">
        <v>44</v>
      </c>
      <c r="G48" s="4"/>
    </row>
    <row r="49" spans="3:8">
      <c r="D49">
        <v>21050200</v>
      </c>
      <c r="E49" t="s">
        <v>45</v>
      </c>
      <c r="G49" s="4">
        <v>2732621</v>
      </c>
    </row>
    <row r="50" spans="3:8">
      <c r="C50" s="5" t="s">
        <v>46</v>
      </c>
      <c r="G50" s="4"/>
    </row>
    <row r="51" spans="3:8">
      <c r="D51">
        <v>21060100</v>
      </c>
      <c r="E51" t="s">
        <v>47</v>
      </c>
      <c r="G51" s="4">
        <v>1500000</v>
      </c>
    </row>
    <row r="52" spans="3:8">
      <c r="C52" s="5" t="s">
        <v>48</v>
      </c>
      <c r="G52" s="4"/>
    </row>
    <row r="53" spans="3:8">
      <c r="D53">
        <v>21070100</v>
      </c>
      <c r="E53" t="s">
        <v>49</v>
      </c>
      <c r="G53" s="4">
        <v>0</v>
      </c>
    </row>
    <row r="54" spans="3:8">
      <c r="C54" s="5" t="s">
        <v>50</v>
      </c>
      <c r="G54" s="4"/>
    </row>
    <row r="55" spans="3:8">
      <c r="D55">
        <v>21080200</v>
      </c>
      <c r="E55" t="s">
        <v>51</v>
      </c>
      <c r="G55" s="4">
        <v>179204</v>
      </c>
    </row>
    <row r="56" spans="3:8">
      <c r="D56">
        <v>21080400</v>
      </c>
      <c r="E56" t="s">
        <v>52</v>
      </c>
      <c r="G56" s="4">
        <v>157119</v>
      </c>
    </row>
    <row r="57" spans="3:8">
      <c r="D57">
        <v>21080600</v>
      </c>
      <c r="E57" t="s">
        <v>53</v>
      </c>
      <c r="G57" s="4">
        <v>111238</v>
      </c>
    </row>
    <row r="58" spans="3:8">
      <c r="D58">
        <v>21080700</v>
      </c>
      <c r="E58" t="s">
        <v>54</v>
      </c>
      <c r="G58" s="4">
        <v>112722</v>
      </c>
    </row>
    <row r="59" spans="3:8">
      <c r="D59">
        <v>21080800</v>
      </c>
      <c r="E59" t="s">
        <v>55</v>
      </c>
      <c r="G59" s="4">
        <v>16732</v>
      </c>
    </row>
    <row r="60" spans="3:8">
      <c r="D60">
        <v>21080900</v>
      </c>
      <c r="E60" t="s">
        <v>56</v>
      </c>
      <c r="G60" s="6">
        <v>0</v>
      </c>
    </row>
    <row r="61" spans="3:8">
      <c r="C61" s="5" t="s">
        <v>57</v>
      </c>
      <c r="G61" s="4"/>
      <c r="H61" s="7">
        <f>SUM(G43:G60)</f>
        <v>4809636</v>
      </c>
    </row>
    <row r="62" spans="3:8">
      <c r="G62" s="4"/>
    </row>
    <row r="63" spans="3:8">
      <c r="C63" t="s">
        <v>58</v>
      </c>
      <c r="G63" s="4"/>
    </row>
    <row r="64" spans="3:8">
      <c r="C64" t="s">
        <v>59</v>
      </c>
      <c r="G64" s="4"/>
    </row>
    <row r="65" spans="3:8">
      <c r="D65">
        <v>24010100</v>
      </c>
      <c r="E65" t="s">
        <v>60</v>
      </c>
      <c r="G65" s="4">
        <v>395886270</v>
      </c>
    </row>
    <row r="66" spans="3:8">
      <c r="C66" t="s">
        <v>61</v>
      </c>
      <c r="G66" s="4"/>
    </row>
    <row r="67" spans="3:8">
      <c r="D67">
        <v>24020100</v>
      </c>
      <c r="E67" t="s">
        <v>62</v>
      </c>
      <c r="G67" s="4">
        <v>56812434</v>
      </c>
    </row>
    <row r="68" spans="3:8">
      <c r="C68" t="s">
        <v>63</v>
      </c>
      <c r="G68" s="4"/>
    </row>
    <row r="69" spans="3:8">
      <c r="D69">
        <v>24040200</v>
      </c>
      <c r="E69" t="s">
        <v>64</v>
      </c>
      <c r="G69" s="4">
        <v>4930022</v>
      </c>
    </row>
    <row r="70" spans="3:8">
      <c r="D70">
        <v>24040400</v>
      </c>
      <c r="E70" t="s">
        <v>65</v>
      </c>
      <c r="G70" s="4">
        <v>14160548</v>
      </c>
    </row>
    <row r="71" spans="3:8">
      <c r="C71" t="s">
        <v>66</v>
      </c>
      <c r="G71" s="4"/>
    </row>
    <row r="72" spans="3:8">
      <c r="D72">
        <v>24050100</v>
      </c>
      <c r="E72" t="s">
        <v>66</v>
      </c>
      <c r="G72" s="6">
        <v>-3653121</v>
      </c>
    </row>
    <row r="73" spans="3:8">
      <c r="C73" s="5" t="s">
        <v>67</v>
      </c>
      <c r="G73" s="4"/>
      <c r="H73" s="7">
        <f>SUM(G65:G72)</f>
        <v>468136153</v>
      </c>
    </row>
    <row r="74" spans="3:8">
      <c r="G74" s="4"/>
    </row>
    <row r="75" spans="3:8" ht="15.75" thickBot="1">
      <c r="C75" s="5" t="s">
        <v>68</v>
      </c>
      <c r="G75" s="4"/>
      <c r="H75" s="9">
        <f>SUM(H61:H74)</f>
        <v>472945789</v>
      </c>
    </row>
    <row r="76" spans="3:8" ht="15.75" thickTop="1">
      <c r="C76" s="5"/>
      <c r="G76" s="4"/>
      <c r="H76" s="10"/>
    </row>
    <row r="77" spans="3:8">
      <c r="G77" s="4"/>
    </row>
    <row r="78" spans="3:8">
      <c r="C78" t="s">
        <v>69</v>
      </c>
      <c r="G78" s="4"/>
    </row>
    <row r="79" spans="3:8">
      <c r="C79" t="s">
        <v>70</v>
      </c>
      <c r="G79" s="4"/>
    </row>
    <row r="80" spans="3:8">
      <c r="C80" s="5" t="s">
        <v>71</v>
      </c>
      <c r="G80" s="4"/>
    </row>
    <row r="81" spans="3:8">
      <c r="D81">
        <v>31010200</v>
      </c>
      <c r="E81" t="s">
        <v>72</v>
      </c>
      <c r="G81" s="4">
        <v>6155000</v>
      </c>
    </row>
    <row r="82" spans="3:8">
      <c r="D82">
        <v>31010300</v>
      </c>
      <c r="E82" t="s">
        <v>73</v>
      </c>
      <c r="G82" s="4">
        <v>28506010</v>
      </c>
    </row>
    <row r="83" spans="3:8">
      <c r="D83">
        <v>31010400</v>
      </c>
      <c r="E83" t="s">
        <v>74</v>
      </c>
      <c r="G83" s="4">
        <v>4160000</v>
      </c>
    </row>
    <row r="84" spans="3:8">
      <c r="D84">
        <v>31010500</v>
      </c>
      <c r="E84" t="s">
        <v>75</v>
      </c>
      <c r="G84" s="4">
        <v>19448146</v>
      </c>
    </row>
    <row r="85" spans="3:8">
      <c r="D85">
        <v>31010600</v>
      </c>
      <c r="E85" t="s">
        <v>76</v>
      </c>
      <c r="G85" s="4">
        <v>5444860</v>
      </c>
    </row>
    <row r="86" spans="3:8">
      <c r="D86">
        <v>31010700</v>
      </c>
      <c r="E86" t="s">
        <v>77</v>
      </c>
      <c r="G86" s="4">
        <v>1838284</v>
      </c>
    </row>
    <row r="87" spans="3:8">
      <c r="D87">
        <v>31010800</v>
      </c>
      <c r="E87" t="s">
        <v>78</v>
      </c>
      <c r="G87" s="6">
        <v>3399900</v>
      </c>
      <c r="H87" s="7">
        <f>SUM(G81:G87)</f>
        <v>68952200</v>
      </c>
    </row>
    <row r="88" spans="3:8">
      <c r="C88" t="s">
        <v>79</v>
      </c>
      <c r="G88" s="4"/>
    </row>
    <row r="89" spans="3:8">
      <c r="D89">
        <v>31030101</v>
      </c>
      <c r="E89" t="s">
        <v>80</v>
      </c>
      <c r="G89" s="4">
        <v>-1866920</v>
      </c>
    </row>
    <row r="90" spans="3:8">
      <c r="D90">
        <v>31030102</v>
      </c>
      <c r="E90" t="s">
        <v>81</v>
      </c>
      <c r="G90" s="4">
        <v>-3831000</v>
      </c>
    </row>
    <row r="91" spans="3:8">
      <c r="D91">
        <v>31030103</v>
      </c>
      <c r="E91" t="s">
        <v>82</v>
      </c>
      <c r="G91" s="4">
        <v>-2521000</v>
      </c>
    </row>
    <row r="92" spans="3:8">
      <c r="D92">
        <v>31030104</v>
      </c>
      <c r="E92" t="s">
        <v>83</v>
      </c>
      <c r="G92" s="4">
        <v>-436283</v>
      </c>
    </row>
    <row r="93" spans="3:8">
      <c r="D93">
        <v>31030105</v>
      </c>
      <c r="E93" t="s">
        <v>84</v>
      </c>
      <c r="G93" s="4">
        <v>-15520757</v>
      </c>
    </row>
    <row r="94" spans="3:8">
      <c r="D94">
        <v>31030106</v>
      </c>
      <c r="E94" t="s">
        <v>85</v>
      </c>
      <c r="G94" s="4">
        <v>-571539</v>
      </c>
    </row>
    <row r="95" spans="3:8">
      <c r="D95">
        <v>31030107</v>
      </c>
      <c r="E95" t="s">
        <v>86</v>
      </c>
      <c r="G95" s="4">
        <v>-289664</v>
      </c>
    </row>
    <row r="96" spans="3:8">
      <c r="D96">
        <v>31030300</v>
      </c>
      <c r="E96" t="s">
        <v>87</v>
      </c>
      <c r="G96" s="4">
        <v>-12215369</v>
      </c>
    </row>
    <row r="97" spans="4:7">
      <c r="D97">
        <v>31030600</v>
      </c>
      <c r="E97" t="s">
        <v>88</v>
      </c>
      <c r="G97" s="4">
        <v>-3088904</v>
      </c>
    </row>
    <row r="98" spans="4:7">
      <c r="D98">
        <v>31030800</v>
      </c>
      <c r="E98" t="s">
        <v>89</v>
      </c>
      <c r="G98" s="4">
        <v>-555700</v>
      </c>
    </row>
    <row r="99" spans="4:7">
      <c r="D99">
        <v>31030900</v>
      </c>
      <c r="E99" t="s">
        <v>90</v>
      </c>
      <c r="G99" s="4">
        <v>-1968992</v>
      </c>
    </row>
    <row r="100" spans="4:7">
      <c r="D100">
        <v>31031000</v>
      </c>
      <c r="E100" t="s">
        <v>91</v>
      </c>
      <c r="G100" s="4">
        <v>-2183316</v>
      </c>
    </row>
    <row r="101" spans="4:7">
      <c r="D101">
        <v>31031100</v>
      </c>
      <c r="E101" t="s">
        <v>92</v>
      </c>
      <c r="G101" s="4">
        <v>-1887756</v>
      </c>
    </row>
    <row r="102" spans="4:7">
      <c r="D102">
        <v>31031200</v>
      </c>
      <c r="E102" t="s">
        <v>93</v>
      </c>
      <c r="G102" s="4">
        <v>-3025000</v>
      </c>
    </row>
    <row r="103" spans="4:7">
      <c r="D103">
        <v>31031300</v>
      </c>
      <c r="E103" t="s">
        <v>94</v>
      </c>
      <c r="G103" s="4">
        <v>-474787</v>
      </c>
    </row>
    <row r="104" spans="4:7">
      <c r="D104">
        <v>31031400</v>
      </c>
      <c r="E104" t="s">
        <v>95</v>
      </c>
      <c r="G104" s="4">
        <v>-455000</v>
      </c>
    </row>
    <row r="105" spans="4:7">
      <c r="D105">
        <v>31031602</v>
      </c>
      <c r="E105" t="s">
        <v>96</v>
      </c>
      <c r="G105" s="4">
        <v>-2344535</v>
      </c>
    </row>
    <row r="106" spans="4:7">
      <c r="D106">
        <v>31031604</v>
      </c>
      <c r="E106" t="s">
        <v>97</v>
      </c>
      <c r="G106" s="4">
        <v>-1777000</v>
      </c>
    </row>
    <row r="107" spans="4:7">
      <c r="D107">
        <v>31031800</v>
      </c>
      <c r="E107" t="s">
        <v>98</v>
      </c>
      <c r="G107" s="4">
        <v>0</v>
      </c>
    </row>
    <row r="108" spans="4:7">
      <c r="D108">
        <v>31031900</v>
      </c>
      <c r="E108" t="s">
        <v>99</v>
      </c>
      <c r="G108" s="4">
        <v>-970991</v>
      </c>
    </row>
    <row r="109" spans="4:7">
      <c r="D109">
        <v>31032000</v>
      </c>
      <c r="E109" t="s">
        <v>100</v>
      </c>
      <c r="G109" s="4">
        <v>-781665</v>
      </c>
    </row>
    <row r="110" spans="4:7">
      <c r="D110">
        <v>31032100</v>
      </c>
      <c r="E110" t="s">
        <v>101</v>
      </c>
      <c r="G110" s="4">
        <v>-3869313</v>
      </c>
    </row>
    <row r="111" spans="4:7">
      <c r="D111">
        <v>31032200</v>
      </c>
      <c r="E111" t="s">
        <v>102</v>
      </c>
      <c r="G111" s="4">
        <v>-158100</v>
      </c>
    </row>
    <row r="112" spans="4:7">
      <c r="D112">
        <v>31032300</v>
      </c>
      <c r="E112" t="s">
        <v>103</v>
      </c>
      <c r="G112" s="4">
        <v>-40000</v>
      </c>
    </row>
    <row r="113" spans="3:8">
      <c r="D113">
        <v>31032400</v>
      </c>
      <c r="E113" t="s">
        <v>104</v>
      </c>
      <c r="G113" s="4">
        <v>-240469</v>
      </c>
    </row>
    <row r="114" spans="3:8">
      <c r="D114">
        <v>31032500</v>
      </c>
      <c r="E114" t="s">
        <v>105</v>
      </c>
      <c r="G114" s="6">
        <v>-2681777</v>
      </c>
      <c r="H114" s="11">
        <f>SUM(G89:G114)</f>
        <v>-63755837</v>
      </c>
    </row>
    <row r="115" spans="3:8">
      <c r="C115" s="5" t="s">
        <v>106</v>
      </c>
      <c r="G115" s="4"/>
      <c r="H115" s="7">
        <f>SUM(H87:H114)</f>
        <v>5196363</v>
      </c>
    </row>
    <row r="116" spans="3:8">
      <c r="C116" s="5"/>
      <c r="G116" s="4"/>
      <c r="H116" s="7"/>
    </row>
    <row r="117" spans="3:8">
      <c r="G117" s="4"/>
    </row>
    <row r="118" spans="3:8">
      <c r="C118" t="s">
        <v>107</v>
      </c>
      <c r="G118" s="4"/>
    </row>
    <row r="119" spans="3:8">
      <c r="C119" s="5" t="s">
        <v>108</v>
      </c>
      <c r="G119" s="4"/>
    </row>
    <row r="120" spans="3:8">
      <c r="D120">
        <v>32050100</v>
      </c>
      <c r="E120" t="s">
        <v>109</v>
      </c>
      <c r="G120" s="6">
        <v>-266341</v>
      </c>
    </row>
    <row r="121" spans="3:8">
      <c r="C121" t="s">
        <v>110</v>
      </c>
      <c r="G121" s="4"/>
      <c r="H121" s="4">
        <f>SUM(G120)</f>
        <v>-266341</v>
      </c>
    </row>
    <row r="122" spans="3:8">
      <c r="G122" s="4"/>
    </row>
    <row r="123" spans="3:8" ht="15.75" thickBot="1">
      <c r="C123" s="12" t="s">
        <v>111</v>
      </c>
      <c r="D123" s="12"/>
      <c r="E123" s="12"/>
      <c r="F123" s="12"/>
      <c r="G123" s="9"/>
      <c r="H123" s="9">
        <f>SUM(H115:H122)</f>
        <v>4930022</v>
      </c>
    </row>
    <row r="124" spans="3:8" ht="15.75" thickTop="1"/>
  </sheetData>
  <pageMargins left="0.70866141732283472" right="0.70866141732283472" top="0.74803149606299213" bottom="0.74803149606299213" header="0.31496062992125984" footer="0.31496062992125984"/>
  <pageSetup scale="70" fitToWidth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115"/>
  <sheetViews>
    <sheetView topLeftCell="A87" workbookViewId="0">
      <selection activeCell="C1" sqref="C1:H114"/>
    </sheetView>
  </sheetViews>
  <sheetFormatPr baseColWidth="10" defaultRowHeight="15"/>
  <cols>
    <col min="5" max="5" width="29.5703125" customWidth="1"/>
    <col min="6" max="6" width="17.140625" customWidth="1"/>
    <col min="7" max="8" width="11.5703125" bestFit="1" customWidth="1"/>
  </cols>
  <sheetData>
    <row r="1" spans="3:7">
      <c r="C1" s="1" t="s">
        <v>0</v>
      </c>
    </row>
    <row r="2" spans="3:7">
      <c r="C2" t="s">
        <v>1</v>
      </c>
      <c r="D2">
        <v>700209008</v>
      </c>
    </row>
    <row r="3" spans="3:7">
      <c r="C3" t="s">
        <v>2</v>
      </c>
      <c r="D3" t="s">
        <v>3</v>
      </c>
    </row>
    <row r="4" spans="3:7">
      <c r="C4" t="s">
        <v>4</v>
      </c>
      <c r="D4" t="s">
        <v>5</v>
      </c>
    </row>
    <row r="5" spans="3:7">
      <c r="E5" s="3" t="s">
        <v>6</v>
      </c>
    </row>
    <row r="6" spans="3:7">
      <c r="E6" s="13">
        <v>42339</v>
      </c>
    </row>
    <row r="7" spans="3:7">
      <c r="C7" s="5" t="s">
        <v>8</v>
      </c>
    </row>
    <row r="8" spans="3:7">
      <c r="C8" t="s">
        <v>9</v>
      </c>
    </row>
    <row r="9" spans="3:7">
      <c r="C9" s="5" t="s">
        <v>10</v>
      </c>
    </row>
    <row r="10" spans="3:7">
      <c r="D10">
        <v>11010200</v>
      </c>
      <c r="E10" t="s">
        <v>11</v>
      </c>
      <c r="G10" s="4">
        <v>40000</v>
      </c>
    </row>
    <row r="11" spans="3:7">
      <c r="D11">
        <v>11010300</v>
      </c>
      <c r="E11" t="s">
        <v>12</v>
      </c>
      <c r="G11" s="4">
        <v>14392621</v>
      </c>
    </row>
    <row r="12" spans="3:7">
      <c r="D12">
        <v>11010700</v>
      </c>
      <c r="E12" t="s">
        <v>14</v>
      </c>
      <c r="G12" s="4">
        <v>100000</v>
      </c>
    </row>
    <row r="13" spans="3:7">
      <c r="C13" s="5" t="s">
        <v>113</v>
      </c>
      <c r="G13" s="4"/>
    </row>
    <row r="14" spans="3:7">
      <c r="D14">
        <v>11020100</v>
      </c>
      <c r="E14" t="s">
        <v>112</v>
      </c>
      <c r="G14" s="4">
        <v>8008171</v>
      </c>
    </row>
    <row r="15" spans="3:7">
      <c r="C15" s="5" t="s">
        <v>17</v>
      </c>
      <c r="G15" s="4"/>
    </row>
    <row r="16" spans="3:7">
      <c r="D16">
        <v>11050100</v>
      </c>
      <c r="E16" t="s">
        <v>18</v>
      </c>
      <c r="G16" s="4">
        <v>100000</v>
      </c>
    </row>
    <row r="17" spans="3:8">
      <c r="D17">
        <v>11050400</v>
      </c>
      <c r="E17" t="s">
        <v>20</v>
      </c>
      <c r="G17" s="4">
        <v>90000</v>
      </c>
    </row>
    <row r="18" spans="3:8">
      <c r="D18">
        <v>11050500</v>
      </c>
      <c r="E18" t="s">
        <v>21</v>
      </c>
      <c r="G18" s="4">
        <v>146293</v>
      </c>
    </row>
    <row r="19" spans="3:8">
      <c r="D19">
        <v>11050600</v>
      </c>
      <c r="E19" t="s">
        <v>22</v>
      </c>
      <c r="G19" s="4">
        <v>0</v>
      </c>
    </row>
    <row r="20" spans="3:8">
      <c r="C20" t="s">
        <v>23</v>
      </c>
      <c r="G20" s="4"/>
    </row>
    <row r="21" spans="3:8">
      <c r="D21">
        <v>11070200</v>
      </c>
      <c r="E21" t="s">
        <v>24</v>
      </c>
      <c r="G21" s="6">
        <v>0</v>
      </c>
    </row>
    <row r="22" spans="3:8">
      <c r="C22" s="5" t="s">
        <v>25</v>
      </c>
      <c r="G22" s="4"/>
      <c r="H22" s="7">
        <f>SUM(G10:G21)</f>
        <v>22877085</v>
      </c>
    </row>
    <row r="23" spans="3:8">
      <c r="G23" s="4"/>
    </row>
    <row r="24" spans="3:8">
      <c r="C24" s="5" t="s">
        <v>26</v>
      </c>
      <c r="G24" s="4"/>
    </row>
    <row r="25" spans="3:8">
      <c r="C25" t="s">
        <v>27</v>
      </c>
      <c r="G25" s="4"/>
    </row>
    <row r="26" spans="3:8">
      <c r="D26">
        <v>12010100</v>
      </c>
      <c r="E26" t="s">
        <v>28</v>
      </c>
      <c r="G26" s="4">
        <v>428368365</v>
      </c>
    </row>
    <row r="27" spans="3:8">
      <c r="C27" t="s">
        <v>29</v>
      </c>
      <c r="G27" s="4"/>
    </row>
    <row r="28" spans="3:8">
      <c r="D28">
        <v>12030100</v>
      </c>
      <c r="E28" t="s">
        <v>29</v>
      </c>
      <c r="G28" s="4">
        <v>1990534</v>
      </c>
    </row>
    <row r="29" spans="3:8">
      <c r="D29">
        <v>12030200</v>
      </c>
      <c r="E29" t="s">
        <v>30</v>
      </c>
      <c r="G29" s="4">
        <v>76984634</v>
      </c>
    </row>
    <row r="30" spans="3:8">
      <c r="C30" t="s">
        <v>31</v>
      </c>
      <c r="G30" s="4"/>
    </row>
    <row r="31" spans="3:8">
      <c r="D31">
        <v>12050100</v>
      </c>
      <c r="E31" t="s">
        <v>32</v>
      </c>
      <c r="G31" s="4">
        <v>-45897169</v>
      </c>
    </row>
    <row r="32" spans="3:8">
      <c r="D32">
        <v>12050300</v>
      </c>
      <c r="E32" t="s">
        <v>33</v>
      </c>
      <c r="G32" s="6">
        <v>-722330</v>
      </c>
    </row>
    <row r="33" spans="3:8">
      <c r="C33" t="s">
        <v>34</v>
      </c>
      <c r="G33" s="4"/>
      <c r="H33" s="7">
        <f>SUM(G26:G32)</f>
        <v>460724034</v>
      </c>
    </row>
    <row r="34" spans="3:8">
      <c r="G34" s="4"/>
      <c r="H34" s="8"/>
    </row>
    <row r="35" spans="3:8" ht="15.75" thickBot="1">
      <c r="C35" s="5" t="s">
        <v>35</v>
      </c>
      <c r="G35" s="4"/>
      <c r="H35" s="9">
        <f>SUM(H22:H34)</f>
        <v>483601119</v>
      </c>
    </row>
    <row r="36" spans="3:8" ht="15.75" thickTop="1">
      <c r="G36" s="4"/>
    </row>
    <row r="37" spans="3:8">
      <c r="C37" s="5" t="s">
        <v>36</v>
      </c>
      <c r="G37" s="4"/>
    </row>
    <row r="38" spans="3:8">
      <c r="C38" t="s">
        <v>37</v>
      </c>
      <c r="G38" s="4"/>
    </row>
    <row r="39" spans="3:8">
      <c r="C39" s="5" t="s">
        <v>38</v>
      </c>
      <c r="G39" s="4"/>
    </row>
    <row r="40" spans="3:8">
      <c r="D40">
        <v>21040100</v>
      </c>
      <c r="E40" t="s">
        <v>39</v>
      </c>
      <c r="G40" s="4">
        <v>692818</v>
      </c>
    </row>
    <row r="41" spans="3:8">
      <c r="D41">
        <v>21040300</v>
      </c>
      <c r="E41" t="s">
        <v>41</v>
      </c>
      <c r="G41" s="4">
        <v>-80002</v>
      </c>
    </row>
    <row r="42" spans="3:8">
      <c r="C42" s="5" t="s">
        <v>44</v>
      </c>
      <c r="G42" s="4"/>
    </row>
    <row r="43" spans="3:8">
      <c r="D43">
        <v>21050200</v>
      </c>
      <c r="E43" t="s">
        <v>45</v>
      </c>
      <c r="G43" s="4">
        <v>1348257</v>
      </c>
    </row>
    <row r="44" spans="3:8">
      <c r="C44" s="5" t="s">
        <v>50</v>
      </c>
      <c r="G44" s="4"/>
    </row>
    <row r="45" spans="3:8">
      <c r="D45">
        <v>21080200</v>
      </c>
      <c r="E45" t="s">
        <v>51</v>
      </c>
      <c r="G45" s="4">
        <v>242579</v>
      </c>
    </row>
    <row r="46" spans="3:8">
      <c r="D46">
        <v>21080400</v>
      </c>
      <c r="E46" t="s">
        <v>52</v>
      </c>
      <c r="G46" s="4">
        <v>205679</v>
      </c>
    </row>
    <row r="47" spans="3:8">
      <c r="D47">
        <v>21080600</v>
      </c>
      <c r="E47" t="s">
        <v>53</v>
      </c>
      <c r="G47" s="4">
        <v>107537</v>
      </c>
    </row>
    <row r="48" spans="3:8">
      <c r="D48">
        <v>21080700</v>
      </c>
      <c r="E48" t="s">
        <v>54</v>
      </c>
      <c r="G48" s="4">
        <v>75258</v>
      </c>
    </row>
    <row r="49" spans="3:8">
      <c r="D49">
        <v>21080800</v>
      </c>
      <c r="E49" t="s">
        <v>55</v>
      </c>
      <c r="G49" s="4">
        <v>16604</v>
      </c>
    </row>
    <row r="50" spans="3:8">
      <c r="D50">
        <v>21080900</v>
      </c>
      <c r="E50" t="s">
        <v>56</v>
      </c>
      <c r="G50" s="6">
        <v>44466</v>
      </c>
    </row>
    <row r="51" spans="3:8">
      <c r="C51" s="5" t="s">
        <v>57</v>
      </c>
      <c r="G51" s="4"/>
      <c r="H51" s="7">
        <f>SUM(G40:G50)</f>
        <v>2653196</v>
      </c>
    </row>
    <row r="52" spans="3:8">
      <c r="G52" s="4"/>
    </row>
    <row r="53" spans="3:8">
      <c r="C53" s="5" t="s">
        <v>58</v>
      </c>
      <c r="G53" s="4"/>
    </row>
    <row r="54" spans="3:8">
      <c r="C54" t="s">
        <v>59</v>
      </c>
      <c r="G54" s="4"/>
    </row>
    <row r="55" spans="3:8">
      <c r="D55">
        <v>24010100</v>
      </c>
      <c r="E55" t="s">
        <v>60</v>
      </c>
      <c r="G55" s="4">
        <v>395886270</v>
      </c>
    </row>
    <row r="56" spans="3:8">
      <c r="C56" t="s">
        <v>61</v>
      </c>
      <c r="G56" s="4"/>
    </row>
    <row r="57" spans="3:8">
      <c r="D57">
        <v>24020100</v>
      </c>
      <c r="E57" t="s">
        <v>62</v>
      </c>
      <c r="G57" s="4">
        <v>74762707</v>
      </c>
    </row>
    <row r="58" spans="3:8">
      <c r="C58" t="s">
        <v>63</v>
      </c>
      <c r="G58" s="4"/>
    </row>
    <row r="59" spans="3:8">
      <c r="D59">
        <v>24040200</v>
      </c>
      <c r="E59" t="s">
        <v>64</v>
      </c>
      <c r="G59" s="4">
        <v>14160548</v>
      </c>
    </row>
    <row r="60" spans="3:8">
      <c r="D60">
        <v>24040400</v>
      </c>
      <c r="E60" t="s">
        <v>65</v>
      </c>
      <c r="G60" s="4">
        <v>2734247</v>
      </c>
    </row>
    <row r="61" spans="3:8">
      <c r="C61" t="s">
        <v>66</v>
      </c>
      <c r="G61" s="4"/>
    </row>
    <row r="62" spans="3:8">
      <c r="D62">
        <v>24050100</v>
      </c>
      <c r="E62" t="s">
        <v>66</v>
      </c>
      <c r="G62" s="6">
        <v>-6595849</v>
      </c>
    </row>
    <row r="63" spans="3:8">
      <c r="C63" s="5" t="s">
        <v>67</v>
      </c>
      <c r="G63" s="4"/>
      <c r="H63" s="7">
        <f>SUM(G55:G62)</f>
        <v>480947923</v>
      </c>
    </row>
    <row r="64" spans="3:8">
      <c r="G64" s="4"/>
    </row>
    <row r="65" spans="3:8" ht="15.75" thickBot="1">
      <c r="C65" s="5" t="s">
        <v>68</v>
      </c>
      <c r="G65" s="4"/>
      <c r="H65" s="9">
        <f>SUM(H51:H64)</f>
        <v>483601119</v>
      </c>
    </row>
    <row r="66" spans="3:8" ht="15.75" thickTop="1">
      <c r="C66" s="5"/>
      <c r="G66" s="4"/>
      <c r="H66" s="10"/>
    </row>
    <row r="67" spans="3:8">
      <c r="G67" s="4"/>
    </row>
    <row r="68" spans="3:8">
      <c r="C68" t="s">
        <v>69</v>
      </c>
      <c r="G68" s="4"/>
    </row>
    <row r="69" spans="3:8">
      <c r="C69" t="s">
        <v>70</v>
      </c>
      <c r="G69" s="4"/>
    </row>
    <row r="70" spans="3:8">
      <c r="C70" s="5" t="s">
        <v>71</v>
      </c>
      <c r="G70" s="4"/>
    </row>
    <row r="71" spans="3:8">
      <c r="D71">
        <v>31010200</v>
      </c>
      <c r="E71" t="s">
        <v>72</v>
      </c>
      <c r="G71" s="4">
        <v>5895000</v>
      </c>
    </row>
    <row r="72" spans="3:8">
      <c r="D72">
        <v>31010300</v>
      </c>
      <c r="E72" t="s">
        <v>73</v>
      </c>
      <c r="G72" s="4">
        <v>27630200</v>
      </c>
    </row>
    <row r="73" spans="3:8">
      <c r="D73">
        <v>31010400</v>
      </c>
      <c r="E73" t="s">
        <v>74</v>
      </c>
      <c r="G73" s="4">
        <v>4400000</v>
      </c>
    </row>
    <row r="74" spans="3:8">
      <c r="D74">
        <v>31010500</v>
      </c>
      <c r="E74" t="s">
        <v>75</v>
      </c>
      <c r="G74" s="4">
        <v>32566077</v>
      </c>
    </row>
    <row r="75" spans="3:8">
      <c r="D75">
        <v>31010600</v>
      </c>
      <c r="E75" t="s">
        <v>76</v>
      </c>
      <c r="G75" s="4">
        <v>5923551</v>
      </c>
    </row>
    <row r="76" spans="3:8">
      <c r="D76">
        <v>31010700</v>
      </c>
      <c r="E76" t="s">
        <v>77</v>
      </c>
      <c r="G76" s="4">
        <v>4356560</v>
      </c>
    </row>
    <row r="77" spans="3:8">
      <c r="D77">
        <v>31010800</v>
      </c>
      <c r="E77" t="s">
        <v>78</v>
      </c>
      <c r="G77" s="6">
        <v>3913839</v>
      </c>
      <c r="H77" s="7">
        <f>SUM(G71:G77)</f>
        <v>84685227</v>
      </c>
    </row>
    <row r="78" spans="3:8">
      <c r="C78" t="s">
        <v>79</v>
      </c>
      <c r="G78" s="4"/>
    </row>
    <row r="79" spans="3:8">
      <c r="D79">
        <v>31030101</v>
      </c>
      <c r="E79" t="s">
        <v>80</v>
      </c>
      <c r="G79" s="4">
        <v>-1516987</v>
      </c>
    </row>
    <row r="80" spans="3:8">
      <c r="D80">
        <v>31030102</v>
      </c>
      <c r="E80" t="s">
        <v>81</v>
      </c>
      <c r="G80" s="4">
        <v>-4111650</v>
      </c>
    </row>
    <row r="81" spans="4:7">
      <c r="D81">
        <v>31030103</v>
      </c>
      <c r="E81" t="s">
        <v>82</v>
      </c>
      <c r="G81" s="4">
        <v>-3489595</v>
      </c>
    </row>
    <row r="82" spans="4:7">
      <c r="D82">
        <v>31030104</v>
      </c>
      <c r="E82" t="s">
        <v>83</v>
      </c>
      <c r="G82" s="4">
        <v>-923687</v>
      </c>
    </row>
    <row r="83" spans="4:7">
      <c r="D83">
        <v>31030105</v>
      </c>
      <c r="E83" t="s">
        <v>84</v>
      </c>
      <c r="G83" s="4">
        <v>-13743202</v>
      </c>
    </row>
    <row r="84" spans="4:7">
      <c r="D84">
        <v>31030106</v>
      </c>
      <c r="E84" t="s">
        <v>85</v>
      </c>
      <c r="G84" s="4">
        <v>-479942</v>
      </c>
    </row>
    <row r="85" spans="4:7">
      <c r="D85">
        <v>31030300</v>
      </c>
      <c r="E85" t="s">
        <v>87</v>
      </c>
      <c r="G85" s="4">
        <v>-16217587</v>
      </c>
    </row>
    <row r="86" spans="4:7">
      <c r="D86">
        <v>31030600</v>
      </c>
      <c r="E86" t="s">
        <v>88</v>
      </c>
      <c r="G86" s="4">
        <v>-1598187</v>
      </c>
    </row>
    <row r="87" spans="4:7">
      <c r="D87">
        <v>31030800</v>
      </c>
      <c r="E87" t="s">
        <v>89</v>
      </c>
      <c r="G87" s="4">
        <v>-480800</v>
      </c>
    </row>
    <row r="88" spans="4:7">
      <c r="D88">
        <v>31030900</v>
      </c>
      <c r="E88" t="s">
        <v>90</v>
      </c>
      <c r="G88" s="4">
        <v>-2032948</v>
      </c>
    </row>
    <row r="89" spans="4:7">
      <c r="D89">
        <v>31031000</v>
      </c>
      <c r="E89" t="s">
        <v>91</v>
      </c>
      <c r="G89" s="4">
        <v>-2955900</v>
      </c>
    </row>
    <row r="90" spans="4:7">
      <c r="D90">
        <v>31031100</v>
      </c>
      <c r="E90" t="s">
        <v>92</v>
      </c>
      <c r="G90" s="4">
        <v>-2116842</v>
      </c>
    </row>
    <row r="91" spans="4:7">
      <c r="D91">
        <v>31031200</v>
      </c>
      <c r="E91" t="s">
        <v>93</v>
      </c>
      <c r="G91" s="4">
        <v>-2940000</v>
      </c>
    </row>
    <row r="92" spans="4:7">
      <c r="D92">
        <v>31031300</v>
      </c>
      <c r="E92" t="s">
        <v>94</v>
      </c>
      <c r="G92" s="4">
        <v>-23187</v>
      </c>
    </row>
    <row r="93" spans="4:7">
      <c r="D93">
        <v>31031400</v>
      </c>
      <c r="E93" t="s">
        <v>95</v>
      </c>
      <c r="G93" s="4">
        <v>-325000</v>
      </c>
    </row>
    <row r="94" spans="4:7">
      <c r="D94">
        <v>31031602</v>
      </c>
      <c r="E94" t="s">
        <v>96</v>
      </c>
      <c r="G94" s="4">
        <v>-2142650</v>
      </c>
    </row>
    <row r="95" spans="4:7">
      <c r="D95">
        <v>31031604</v>
      </c>
      <c r="E95" t="s">
        <v>97</v>
      </c>
      <c r="G95" s="4">
        <v>-2390000</v>
      </c>
    </row>
    <row r="96" spans="4:7">
      <c r="D96">
        <v>31031800</v>
      </c>
      <c r="E96" t="s">
        <v>98</v>
      </c>
      <c r="G96" s="4">
        <v>-351249</v>
      </c>
    </row>
    <row r="97" spans="3:8">
      <c r="D97">
        <v>31031900</v>
      </c>
      <c r="E97" t="s">
        <v>99</v>
      </c>
      <c r="G97" s="4">
        <v>-671353</v>
      </c>
    </row>
    <row r="98" spans="3:8">
      <c r="D98">
        <v>31032000</v>
      </c>
      <c r="E98" t="s">
        <v>100</v>
      </c>
      <c r="G98" s="4">
        <v>-1014863</v>
      </c>
    </row>
    <row r="99" spans="3:8">
      <c r="D99">
        <v>31032100</v>
      </c>
      <c r="E99" t="s">
        <v>101</v>
      </c>
      <c r="G99" s="4">
        <v>-5602823</v>
      </c>
    </row>
    <row r="100" spans="3:8">
      <c r="D100">
        <v>31032200</v>
      </c>
      <c r="E100" t="s">
        <v>102</v>
      </c>
      <c r="G100" s="4">
        <v>-345810</v>
      </c>
    </row>
    <row r="101" spans="3:8">
      <c r="D101">
        <v>31032300</v>
      </c>
      <c r="E101" t="s">
        <v>103</v>
      </c>
      <c r="G101" s="4">
        <v>-42000</v>
      </c>
    </row>
    <row r="102" spans="3:8">
      <c r="D102">
        <v>31032400</v>
      </c>
      <c r="E102" t="s">
        <v>104</v>
      </c>
      <c r="G102" s="4">
        <v>-675958</v>
      </c>
    </row>
    <row r="103" spans="3:8">
      <c r="D103">
        <v>31032500</v>
      </c>
      <c r="E103" t="s">
        <v>105</v>
      </c>
      <c r="G103" s="14">
        <v>-4373966</v>
      </c>
      <c r="H103" s="10"/>
    </row>
    <row r="104" spans="3:8">
      <c r="D104">
        <v>31032700</v>
      </c>
      <c r="E104" t="s">
        <v>114</v>
      </c>
      <c r="G104" s="6">
        <v>-3059090</v>
      </c>
      <c r="H104" s="11">
        <f>SUM(G79:G104)</f>
        <v>-73625276</v>
      </c>
    </row>
    <row r="105" spans="3:8">
      <c r="C105" s="5" t="s">
        <v>106</v>
      </c>
      <c r="G105" s="4"/>
      <c r="H105" s="7">
        <f>SUM(H77:H104)</f>
        <v>11059951</v>
      </c>
    </row>
    <row r="106" spans="3:8">
      <c r="C106" s="5"/>
      <c r="G106" s="4"/>
      <c r="H106" s="7"/>
    </row>
    <row r="107" spans="3:8">
      <c r="C107" t="s">
        <v>107</v>
      </c>
      <c r="G107" s="4"/>
    </row>
    <row r="108" spans="3:8">
      <c r="C108" s="5" t="s">
        <v>115</v>
      </c>
      <c r="G108" s="4"/>
    </row>
    <row r="109" spans="3:8">
      <c r="D109">
        <v>32010100</v>
      </c>
      <c r="E109" t="s">
        <v>116</v>
      </c>
      <c r="G109" s="4"/>
      <c r="H109" s="15">
        <v>186821</v>
      </c>
    </row>
    <row r="110" spans="3:8">
      <c r="C110" s="5" t="s">
        <v>108</v>
      </c>
      <c r="G110" s="4"/>
    </row>
    <row r="111" spans="3:8">
      <c r="D111">
        <v>32050100</v>
      </c>
      <c r="E111" t="s">
        <v>109</v>
      </c>
      <c r="G111" s="6">
        <v>-350033</v>
      </c>
      <c r="H111" s="6">
        <f>SUM(G111)</f>
        <v>-350033</v>
      </c>
    </row>
    <row r="112" spans="3:8">
      <c r="C112" t="s">
        <v>110</v>
      </c>
      <c r="G112" s="4"/>
      <c r="H112" s="4">
        <f>SUM(H109:H111)</f>
        <v>-163212</v>
      </c>
    </row>
    <row r="113" spans="3:8">
      <c r="G113" s="4"/>
    </row>
    <row r="114" spans="3:8" ht="15.75" thickBot="1">
      <c r="C114" s="12" t="s">
        <v>111</v>
      </c>
      <c r="D114" s="12"/>
      <c r="E114" s="12"/>
      <c r="F114" s="12"/>
      <c r="G114" s="9"/>
      <c r="H114" s="9">
        <f>+H105+H112</f>
        <v>10896739</v>
      </c>
    </row>
    <row r="115" spans="3:8" ht="15.75" thickTop="1"/>
  </sheetData>
  <pageMargins left="0.70866141732283472" right="0.70866141732283472" top="0.74803149606299213" bottom="0.74803149606299213" header="0.31496062992125984" footer="0.31496062992125984"/>
  <pageSetup scale="70" fitToWidth="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H115"/>
  <sheetViews>
    <sheetView topLeftCell="A89" workbookViewId="0">
      <selection activeCell="C1" sqref="C1:H114"/>
    </sheetView>
  </sheetViews>
  <sheetFormatPr baseColWidth="10" defaultRowHeight="15"/>
  <cols>
    <col min="5" max="5" width="29.5703125" customWidth="1"/>
    <col min="6" max="6" width="17.140625" customWidth="1"/>
    <col min="7" max="8" width="11.5703125" bestFit="1" customWidth="1"/>
  </cols>
  <sheetData>
    <row r="1" spans="3:8">
      <c r="C1" s="1" t="s">
        <v>0</v>
      </c>
    </row>
    <row r="2" spans="3:8">
      <c r="C2" t="s">
        <v>1</v>
      </c>
      <c r="D2">
        <v>700209008</v>
      </c>
    </row>
    <row r="3" spans="3:8">
      <c r="C3" t="s">
        <v>2</v>
      </c>
      <c r="D3" t="s">
        <v>3</v>
      </c>
    </row>
    <row r="4" spans="3:8">
      <c r="C4" t="s">
        <v>4</v>
      </c>
      <c r="D4" t="s">
        <v>5</v>
      </c>
    </row>
    <row r="5" spans="3:8">
      <c r="C5" s="23" t="s">
        <v>6</v>
      </c>
      <c r="D5" s="23"/>
      <c r="E5" s="23"/>
      <c r="F5" s="23"/>
      <c r="G5" s="23"/>
      <c r="H5" s="23"/>
    </row>
    <row r="6" spans="3:8">
      <c r="C6" s="24">
        <v>42705</v>
      </c>
      <c r="D6" s="24"/>
      <c r="E6" s="24"/>
      <c r="F6" s="24"/>
      <c r="G6" s="24"/>
      <c r="H6" s="24"/>
    </row>
    <row r="7" spans="3:8">
      <c r="C7" s="5" t="s">
        <v>8</v>
      </c>
    </row>
    <row r="8" spans="3:8">
      <c r="C8" t="s">
        <v>9</v>
      </c>
    </row>
    <row r="9" spans="3:8">
      <c r="C9" s="5" t="s">
        <v>10</v>
      </c>
    </row>
    <row r="10" spans="3:8">
      <c r="D10">
        <v>11010300</v>
      </c>
      <c r="E10" t="s">
        <v>12</v>
      </c>
      <c r="G10" s="4">
        <v>10484119</v>
      </c>
    </row>
    <row r="11" spans="3:8">
      <c r="D11">
        <v>11010700</v>
      </c>
      <c r="E11" t="s">
        <v>14</v>
      </c>
      <c r="G11" s="4">
        <v>100000</v>
      </c>
    </row>
    <row r="12" spans="3:8">
      <c r="C12" s="5" t="s">
        <v>17</v>
      </c>
      <c r="G12" s="4"/>
    </row>
    <row r="13" spans="3:8">
      <c r="D13">
        <v>11050100</v>
      </c>
      <c r="E13" t="s">
        <v>18</v>
      </c>
      <c r="G13" s="4">
        <v>130000</v>
      </c>
    </row>
    <row r="14" spans="3:8">
      <c r="D14">
        <v>11050400</v>
      </c>
      <c r="E14" t="s">
        <v>20</v>
      </c>
      <c r="G14" s="4">
        <v>346103</v>
      </c>
    </row>
    <row r="15" spans="3:8">
      <c r="D15">
        <v>11050500</v>
      </c>
      <c r="E15" t="s">
        <v>21</v>
      </c>
      <c r="G15" s="4">
        <v>-278437</v>
      </c>
    </row>
    <row r="16" spans="3:8">
      <c r="D16">
        <v>11050600</v>
      </c>
      <c r="E16" t="s">
        <v>22</v>
      </c>
      <c r="G16" s="6">
        <v>100000</v>
      </c>
    </row>
    <row r="17" spans="3:8">
      <c r="C17" s="5" t="s">
        <v>25</v>
      </c>
      <c r="G17" s="4"/>
      <c r="H17" s="7">
        <f>SUM(G10:G16)</f>
        <v>10881785</v>
      </c>
    </row>
    <row r="18" spans="3:8">
      <c r="G18" s="4"/>
    </row>
    <row r="19" spans="3:8">
      <c r="C19" s="5" t="s">
        <v>26</v>
      </c>
      <c r="G19" s="4"/>
    </row>
    <row r="20" spans="3:8">
      <c r="C20" t="s">
        <v>27</v>
      </c>
      <c r="G20" s="4"/>
    </row>
    <row r="21" spans="3:8">
      <c r="D21">
        <v>12010100</v>
      </c>
      <c r="E21" t="s">
        <v>28</v>
      </c>
      <c r="G21" s="4">
        <v>440791056</v>
      </c>
    </row>
    <row r="22" spans="3:8">
      <c r="C22" t="s">
        <v>29</v>
      </c>
      <c r="G22" s="4"/>
    </row>
    <row r="23" spans="3:8">
      <c r="D23">
        <v>12030100</v>
      </c>
      <c r="E23" t="s">
        <v>29</v>
      </c>
      <c r="G23" s="4">
        <v>2778956</v>
      </c>
    </row>
    <row r="24" spans="3:8">
      <c r="D24">
        <v>12030200</v>
      </c>
      <c r="E24" t="s">
        <v>30</v>
      </c>
      <c r="G24" s="4">
        <v>79293525</v>
      </c>
    </row>
    <row r="25" spans="3:8">
      <c r="C25" t="s">
        <v>31</v>
      </c>
      <c r="G25" s="4"/>
    </row>
    <row r="26" spans="3:8">
      <c r="D26">
        <v>12050100</v>
      </c>
      <c r="E26" t="s">
        <v>32</v>
      </c>
      <c r="G26" s="4">
        <v>-41202261</v>
      </c>
    </row>
    <row r="27" spans="3:8">
      <c r="D27">
        <v>12050300</v>
      </c>
      <c r="E27" t="s">
        <v>33</v>
      </c>
      <c r="G27" s="6">
        <v>-739488</v>
      </c>
    </row>
    <row r="28" spans="3:8">
      <c r="C28" t="s">
        <v>34</v>
      </c>
      <c r="G28" s="4"/>
      <c r="H28" s="7">
        <f>SUM(G21:G27)</f>
        <v>480921788</v>
      </c>
    </row>
    <row r="29" spans="3:8">
      <c r="G29" s="4"/>
      <c r="H29" s="8"/>
    </row>
    <row r="30" spans="3:8" ht="15.75" thickBot="1">
      <c r="C30" s="5" t="s">
        <v>35</v>
      </c>
      <c r="G30" s="4"/>
      <c r="H30" s="9">
        <f>SUM(H17:H29)</f>
        <v>491803573</v>
      </c>
    </row>
    <row r="31" spans="3:8" ht="15.75" thickTop="1">
      <c r="G31" s="4"/>
    </row>
    <row r="32" spans="3:8">
      <c r="C32" s="5" t="s">
        <v>36</v>
      </c>
      <c r="G32" s="4"/>
    </row>
    <row r="33" spans="3:8">
      <c r="C33" t="s">
        <v>37</v>
      </c>
      <c r="G33" s="4"/>
    </row>
    <row r="34" spans="3:8">
      <c r="C34" s="5" t="s">
        <v>38</v>
      </c>
      <c r="G34" s="4"/>
    </row>
    <row r="35" spans="3:8">
      <c r="D35">
        <v>21040100</v>
      </c>
      <c r="E35" t="s">
        <v>39</v>
      </c>
      <c r="G35" s="4">
        <v>343843</v>
      </c>
    </row>
    <row r="36" spans="3:8">
      <c r="D36">
        <v>21040400</v>
      </c>
      <c r="E36" t="s">
        <v>42</v>
      </c>
      <c r="G36" s="4">
        <v>-165000</v>
      </c>
    </row>
    <row r="37" spans="3:8">
      <c r="C37" s="5" t="s">
        <v>44</v>
      </c>
      <c r="G37" s="4"/>
    </row>
    <row r="38" spans="3:8">
      <c r="D38">
        <v>21050200</v>
      </c>
      <c r="E38" t="s">
        <v>45</v>
      </c>
      <c r="G38" s="4">
        <v>769180</v>
      </c>
    </row>
    <row r="39" spans="3:8">
      <c r="C39" s="5" t="s">
        <v>50</v>
      </c>
      <c r="G39" s="4"/>
    </row>
    <row r="40" spans="3:8">
      <c r="D40">
        <v>21080200</v>
      </c>
      <c r="E40" t="s">
        <v>51</v>
      </c>
      <c r="G40" s="4">
        <v>332221</v>
      </c>
    </row>
    <row r="41" spans="3:8">
      <c r="D41">
        <v>21080400</v>
      </c>
      <c r="E41" t="s">
        <v>52</v>
      </c>
      <c r="G41" s="4">
        <v>356752</v>
      </c>
    </row>
    <row r="42" spans="3:8">
      <c r="D42">
        <v>21080600</v>
      </c>
      <c r="E42" t="s">
        <v>53</v>
      </c>
      <c r="G42" s="4">
        <v>64673</v>
      </c>
    </row>
    <row r="43" spans="3:8">
      <c r="D43">
        <v>21080700</v>
      </c>
      <c r="E43" t="s">
        <v>54</v>
      </c>
      <c r="G43" s="4">
        <v>138259</v>
      </c>
    </row>
    <row r="44" spans="3:8">
      <c r="D44">
        <v>21080800</v>
      </c>
      <c r="E44" t="s">
        <v>55</v>
      </c>
      <c r="G44" s="4">
        <v>26526</v>
      </c>
    </row>
    <row r="45" spans="3:8">
      <c r="D45">
        <v>21080900</v>
      </c>
      <c r="E45" t="s">
        <v>56</v>
      </c>
      <c r="G45" s="6">
        <v>50852</v>
      </c>
    </row>
    <row r="46" spans="3:8">
      <c r="C46" s="5" t="s">
        <v>57</v>
      </c>
      <c r="G46" s="4"/>
      <c r="H46" s="7">
        <f>SUM(G35:G45)</f>
        <v>1917306</v>
      </c>
    </row>
    <row r="47" spans="3:8">
      <c r="G47" s="4"/>
    </row>
    <row r="48" spans="3:8">
      <c r="C48" s="5" t="s">
        <v>58</v>
      </c>
      <c r="G48" s="4"/>
    </row>
    <row r="49" spans="3:8">
      <c r="C49" t="s">
        <v>59</v>
      </c>
      <c r="G49" s="4"/>
    </row>
    <row r="50" spans="3:8">
      <c r="D50">
        <v>24010100</v>
      </c>
      <c r="E50" t="s">
        <v>60</v>
      </c>
      <c r="G50" s="4">
        <v>395886270</v>
      </c>
    </row>
    <row r="51" spans="3:8">
      <c r="C51" t="s">
        <v>61</v>
      </c>
      <c r="G51" s="4"/>
    </row>
    <row r="52" spans="3:8">
      <c r="D52">
        <v>24020100</v>
      </c>
      <c r="E52" t="s">
        <v>62</v>
      </c>
      <c r="G52" s="4">
        <v>88710197</v>
      </c>
    </row>
    <row r="53" spans="3:8">
      <c r="C53" t="s">
        <v>63</v>
      </c>
      <c r="G53" s="4"/>
    </row>
    <row r="54" spans="3:8">
      <c r="D54">
        <v>24040200</v>
      </c>
      <c r="E54" t="s">
        <v>64</v>
      </c>
      <c r="G54" s="4">
        <v>-5009146</v>
      </c>
    </row>
    <row r="55" spans="3:8">
      <c r="D55">
        <v>24040400</v>
      </c>
      <c r="E55" t="s">
        <v>65</v>
      </c>
      <c r="G55" s="4">
        <v>16894795</v>
      </c>
    </row>
    <row r="56" spans="3:8">
      <c r="C56" t="s">
        <v>66</v>
      </c>
      <c r="G56" s="4"/>
    </row>
    <row r="57" spans="3:8">
      <c r="D57">
        <v>24050100</v>
      </c>
      <c r="E57" t="s">
        <v>66</v>
      </c>
      <c r="G57" s="6">
        <v>-6595849</v>
      </c>
    </row>
    <row r="58" spans="3:8">
      <c r="C58" s="5" t="s">
        <v>67</v>
      </c>
      <c r="G58" s="4"/>
      <c r="H58" s="7">
        <f>SUM(G50:G57)</f>
        <v>489886267</v>
      </c>
    </row>
    <row r="59" spans="3:8">
      <c r="G59" s="4"/>
    </row>
    <row r="60" spans="3:8" ht="15.75" thickBot="1">
      <c r="C60" s="5" t="s">
        <v>68</v>
      </c>
      <c r="G60" s="4"/>
      <c r="H60" s="9">
        <f>SUM(H46:H58)</f>
        <v>491803573</v>
      </c>
    </row>
    <row r="61" spans="3:8" ht="15.75" thickTop="1">
      <c r="C61" s="5"/>
      <c r="G61" s="4"/>
      <c r="H61" s="10"/>
    </row>
    <row r="62" spans="3:8">
      <c r="C62" s="5"/>
      <c r="G62" s="4"/>
      <c r="H62" s="10"/>
    </row>
    <row r="63" spans="3:8">
      <c r="C63" s="5"/>
      <c r="G63" s="4"/>
      <c r="H63" s="10"/>
    </row>
    <row r="64" spans="3:8">
      <c r="C64" s="5"/>
      <c r="G64" s="4"/>
      <c r="H64" s="10"/>
    </row>
    <row r="65" spans="3:8">
      <c r="C65" s="5"/>
      <c r="G65" s="4"/>
      <c r="H65" s="10"/>
    </row>
    <row r="66" spans="3:8">
      <c r="C66" s="5"/>
      <c r="G66" s="4"/>
      <c r="H66" s="10"/>
    </row>
    <row r="67" spans="3:8">
      <c r="G67" s="4"/>
    </row>
    <row r="68" spans="3:8">
      <c r="C68" t="s">
        <v>69</v>
      </c>
      <c r="G68" s="4"/>
    </row>
    <row r="69" spans="3:8">
      <c r="C69" t="s">
        <v>70</v>
      </c>
      <c r="G69" s="4"/>
    </row>
    <row r="70" spans="3:8">
      <c r="C70" s="5" t="s">
        <v>71</v>
      </c>
      <c r="G70" s="4"/>
    </row>
    <row r="71" spans="3:8">
      <c r="C71" s="5"/>
      <c r="D71">
        <v>31010100</v>
      </c>
      <c r="E71" t="s">
        <v>117</v>
      </c>
      <c r="G71" s="7">
        <v>5185200</v>
      </c>
    </row>
    <row r="72" spans="3:8">
      <c r="D72">
        <v>31010200</v>
      </c>
      <c r="E72" t="s">
        <v>72</v>
      </c>
      <c r="G72" s="4">
        <v>4278000</v>
      </c>
    </row>
    <row r="73" spans="3:8">
      <c r="D73">
        <v>31010300</v>
      </c>
      <c r="E73" t="s">
        <v>73</v>
      </c>
      <c r="G73" s="4">
        <v>28528488</v>
      </c>
    </row>
    <row r="74" spans="3:8">
      <c r="D74">
        <v>31010400</v>
      </c>
      <c r="E74" t="s">
        <v>74</v>
      </c>
      <c r="G74" s="4">
        <v>5500000</v>
      </c>
    </row>
    <row r="75" spans="3:8">
      <c r="D75">
        <v>31010500</v>
      </c>
      <c r="E75" t="s">
        <v>75</v>
      </c>
      <c r="G75" s="4">
        <v>22496844</v>
      </c>
    </row>
    <row r="76" spans="3:8">
      <c r="D76">
        <v>31010600</v>
      </c>
      <c r="E76" t="s">
        <v>76</v>
      </c>
      <c r="G76" s="4">
        <v>6254300</v>
      </c>
    </row>
    <row r="77" spans="3:8">
      <c r="D77">
        <v>31010700</v>
      </c>
      <c r="E77" t="s">
        <v>77</v>
      </c>
      <c r="G77" s="4">
        <v>9483074</v>
      </c>
    </row>
    <row r="78" spans="3:8">
      <c r="D78">
        <v>31010800</v>
      </c>
      <c r="E78" t="s">
        <v>78</v>
      </c>
      <c r="G78" s="6">
        <v>2223667</v>
      </c>
      <c r="H78" s="7">
        <f>SUM(G71:G78)</f>
        <v>83949573</v>
      </c>
    </row>
    <row r="79" spans="3:8">
      <c r="C79" s="5" t="s">
        <v>79</v>
      </c>
      <c r="G79" s="4"/>
    </row>
    <row r="80" spans="3:8">
      <c r="D80">
        <v>31020100</v>
      </c>
      <c r="E80" t="s">
        <v>118</v>
      </c>
      <c r="G80" s="7">
        <v>-3190899</v>
      </c>
    </row>
    <row r="81" spans="4:7">
      <c r="D81">
        <v>31030101</v>
      </c>
      <c r="E81" t="s">
        <v>80</v>
      </c>
      <c r="G81" s="4">
        <v>-1845720</v>
      </c>
    </row>
    <row r="82" spans="4:7">
      <c r="D82">
        <v>31030102</v>
      </c>
      <c r="E82" t="s">
        <v>81</v>
      </c>
      <c r="G82" s="4">
        <v>-5404321</v>
      </c>
    </row>
    <row r="83" spans="4:7">
      <c r="D83">
        <v>31030103</v>
      </c>
      <c r="E83" t="s">
        <v>82</v>
      </c>
      <c r="G83" s="4">
        <v>-3153170</v>
      </c>
    </row>
    <row r="84" spans="4:7">
      <c r="D84">
        <v>31030104</v>
      </c>
      <c r="E84" t="s">
        <v>83</v>
      </c>
      <c r="G84" s="4">
        <v>-2000031</v>
      </c>
    </row>
    <row r="85" spans="4:7">
      <c r="D85">
        <v>31030105</v>
      </c>
      <c r="E85" t="s">
        <v>84</v>
      </c>
      <c r="G85" s="4">
        <v>-20798393</v>
      </c>
    </row>
    <row r="86" spans="4:7">
      <c r="D86">
        <v>31030106</v>
      </c>
      <c r="E86" t="s">
        <v>85</v>
      </c>
      <c r="G86" s="4">
        <v>-1002623</v>
      </c>
    </row>
    <row r="87" spans="4:7">
      <c r="D87">
        <v>31030107</v>
      </c>
      <c r="E87" t="s">
        <v>119</v>
      </c>
      <c r="G87" s="4">
        <v>-216409</v>
      </c>
    </row>
    <row r="88" spans="4:7">
      <c r="D88">
        <v>31030300</v>
      </c>
      <c r="E88" t="s">
        <v>87</v>
      </c>
      <c r="G88" s="4">
        <v>-18030110</v>
      </c>
    </row>
    <row r="89" spans="4:7">
      <c r="D89">
        <v>31030600</v>
      </c>
      <c r="E89" t="s">
        <v>88</v>
      </c>
      <c r="G89" s="4">
        <v>-91118</v>
      </c>
    </row>
    <row r="90" spans="4:7">
      <c r="D90">
        <v>31030800</v>
      </c>
      <c r="E90" t="s">
        <v>89</v>
      </c>
      <c r="G90" s="4">
        <v>-367680</v>
      </c>
    </row>
    <row r="91" spans="4:7">
      <c r="D91">
        <v>31030900</v>
      </c>
      <c r="E91" t="s">
        <v>90</v>
      </c>
      <c r="G91" s="4">
        <v>-3551900</v>
      </c>
    </row>
    <row r="92" spans="4:7">
      <c r="D92">
        <v>31031000</v>
      </c>
      <c r="E92" t="s">
        <v>91</v>
      </c>
      <c r="G92" s="4">
        <v>-2597283</v>
      </c>
    </row>
    <row r="93" spans="4:7">
      <c r="D93">
        <v>31031100</v>
      </c>
      <c r="E93" t="s">
        <v>92</v>
      </c>
      <c r="G93" s="4">
        <v>-1794040</v>
      </c>
    </row>
    <row r="94" spans="4:7">
      <c r="D94">
        <v>31031200</v>
      </c>
      <c r="E94" t="s">
        <v>93</v>
      </c>
      <c r="G94" s="4">
        <v>-3739998</v>
      </c>
    </row>
    <row r="95" spans="4:7">
      <c r="D95">
        <v>31031400</v>
      </c>
      <c r="E95" t="s">
        <v>95</v>
      </c>
      <c r="G95" s="4">
        <v>-195000</v>
      </c>
    </row>
    <row r="96" spans="4:7">
      <c r="D96">
        <v>31031602</v>
      </c>
      <c r="E96" t="s">
        <v>96</v>
      </c>
      <c r="G96" s="4">
        <v>-6153754</v>
      </c>
    </row>
    <row r="97" spans="3:8">
      <c r="D97">
        <v>31031900</v>
      </c>
      <c r="E97" t="s">
        <v>99</v>
      </c>
      <c r="G97" s="4">
        <v>-787001</v>
      </c>
    </row>
    <row r="98" spans="3:8">
      <c r="D98">
        <v>31032000</v>
      </c>
      <c r="E98" t="s">
        <v>100</v>
      </c>
      <c r="G98" s="4">
        <v>-1091783</v>
      </c>
    </row>
    <row r="99" spans="3:8">
      <c r="D99">
        <v>31032100</v>
      </c>
      <c r="E99" t="s">
        <v>101</v>
      </c>
      <c r="G99" s="4">
        <v>-6509881</v>
      </c>
    </row>
    <row r="100" spans="3:8">
      <c r="D100">
        <v>31032200</v>
      </c>
      <c r="E100" t="s">
        <v>102</v>
      </c>
      <c r="G100" s="4">
        <v>-1446839</v>
      </c>
    </row>
    <row r="101" spans="3:8">
      <c r="D101">
        <v>31032300</v>
      </c>
      <c r="E101" t="s">
        <v>103</v>
      </c>
      <c r="G101" s="4">
        <v>-88000</v>
      </c>
    </row>
    <row r="102" spans="3:8">
      <c r="D102">
        <v>31032400</v>
      </c>
      <c r="E102" t="s">
        <v>104</v>
      </c>
      <c r="G102" s="4">
        <v>-1255752</v>
      </c>
    </row>
    <row r="103" spans="3:8">
      <c r="D103">
        <v>31032500</v>
      </c>
      <c r="E103" t="s">
        <v>120</v>
      </c>
      <c r="G103" s="14">
        <v>-2187086</v>
      </c>
      <c r="H103" s="10"/>
    </row>
    <row r="104" spans="3:8">
      <c r="D104">
        <v>31032600</v>
      </c>
      <c r="E104" t="s">
        <v>97</v>
      </c>
      <c r="G104" s="14">
        <v>-2640000</v>
      </c>
      <c r="H104" s="10"/>
    </row>
    <row r="105" spans="3:8">
      <c r="D105">
        <v>31032700</v>
      </c>
      <c r="E105" t="s">
        <v>114</v>
      </c>
      <c r="G105" s="6">
        <v>-304000</v>
      </c>
      <c r="H105" s="11">
        <f>SUM(G80:G105)</f>
        <v>-90442791</v>
      </c>
    </row>
    <row r="106" spans="3:8">
      <c r="C106" s="5" t="s">
        <v>106</v>
      </c>
      <c r="G106" s="4"/>
      <c r="H106" s="7">
        <f>SUM(H78:H105)</f>
        <v>-6493218</v>
      </c>
    </row>
    <row r="107" spans="3:8">
      <c r="C107" s="5"/>
      <c r="G107" s="4"/>
      <c r="H107" s="7"/>
    </row>
    <row r="108" spans="3:8">
      <c r="C108" s="5" t="s">
        <v>107</v>
      </c>
      <c r="G108" s="4"/>
    </row>
    <row r="109" spans="3:8">
      <c r="C109" s="5" t="s">
        <v>115</v>
      </c>
      <c r="G109" s="4"/>
    </row>
    <row r="110" spans="3:8">
      <c r="C110" s="5" t="s">
        <v>108</v>
      </c>
      <c r="G110" s="4"/>
    </row>
    <row r="111" spans="3:8">
      <c r="D111">
        <v>32050100</v>
      </c>
      <c r="E111" t="s">
        <v>109</v>
      </c>
      <c r="G111" s="6">
        <v>167826</v>
      </c>
      <c r="H111" s="6">
        <f>SUM(G111)</f>
        <v>167826</v>
      </c>
    </row>
    <row r="112" spans="3:8">
      <c r="C112" s="5" t="s">
        <v>110</v>
      </c>
      <c r="G112" s="4"/>
      <c r="H112" s="4">
        <f>SUM(H110:H111)</f>
        <v>167826</v>
      </c>
    </row>
    <row r="113" spans="3:8">
      <c r="G113" s="4"/>
    </row>
    <row r="114" spans="3:8" ht="15.75" thickBot="1">
      <c r="C114" s="12" t="s">
        <v>111</v>
      </c>
      <c r="D114" s="12"/>
      <c r="E114" s="12"/>
      <c r="F114" s="12"/>
      <c r="G114" s="9"/>
      <c r="H114" s="9">
        <f>+H106+H112</f>
        <v>-6325392</v>
      </c>
    </row>
    <row r="115" spans="3:8" ht="15.75" thickTop="1"/>
  </sheetData>
  <mergeCells count="2">
    <mergeCell ref="C5:H5"/>
    <mergeCell ref="C6:H6"/>
  </mergeCells>
  <pageMargins left="0.70866141732283472" right="0.70866141732283472" top="0.74803149606299213" bottom="0.74803149606299213" header="0.31496062992125984" footer="0.31496062992125984"/>
  <pageSetup scale="70" fitToWidth="2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1:H112"/>
  <sheetViews>
    <sheetView topLeftCell="A80" workbookViewId="0">
      <selection activeCell="C67" sqref="C67:H112"/>
    </sheetView>
  </sheetViews>
  <sheetFormatPr baseColWidth="10" defaultRowHeight="15"/>
  <cols>
    <col min="5" max="5" width="29.5703125" customWidth="1"/>
    <col min="6" max="6" width="17.140625" customWidth="1"/>
    <col min="7" max="8" width="11.5703125" bestFit="1" customWidth="1"/>
  </cols>
  <sheetData>
    <row r="1" spans="3:8">
      <c r="C1" s="17" t="s">
        <v>0</v>
      </c>
      <c r="D1" s="18"/>
      <c r="E1" s="18"/>
      <c r="F1" s="18"/>
      <c r="G1" s="18"/>
      <c r="H1" s="18"/>
    </row>
    <row r="2" spans="3:8">
      <c r="C2" s="18" t="s">
        <v>1</v>
      </c>
      <c r="D2" s="18">
        <v>700209008</v>
      </c>
      <c r="E2" s="18"/>
      <c r="F2" s="18"/>
      <c r="G2" s="18"/>
      <c r="H2" s="18"/>
    </row>
    <row r="3" spans="3:8">
      <c r="C3" s="18" t="s">
        <v>2</v>
      </c>
      <c r="D3" s="18" t="s">
        <v>3</v>
      </c>
      <c r="E3" s="18"/>
      <c r="F3" s="18"/>
      <c r="G3" s="18"/>
      <c r="H3" s="18"/>
    </row>
    <row r="4" spans="3:8">
      <c r="C4" s="18" t="s">
        <v>4</v>
      </c>
      <c r="D4" s="18" t="s">
        <v>5</v>
      </c>
      <c r="E4" s="18"/>
      <c r="F4" s="18"/>
      <c r="G4" s="18"/>
      <c r="H4" s="18"/>
    </row>
    <row r="5" spans="3:8">
      <c r="C5" s="23" t="s">
        <v>6</v>
      </c>
      <c r="D5" s="23"/>
      <c r="E5" s="23"/>
      <c r="F5" s="23"/>
      <c r="G5" s="23"/>
      <c r="H5" s="23"/>
    </row>
    <row r="6" spans="3:8">
      <c r="C6" s="25">
        <v>43100</v>
      </c>
      <c r="D6" s="25"/>
      <c r="E6" s="25"/>
      <c r="F6" s="25"/>
      <c r="G6" s="25"/>
      <c r="H6" s="25"/>
    </row>
    <row r="7" spans="3:8">
      <c r="C7" s="5" t="s">
        <v>8</v>
      </c>
      <c r="D7" s="18"/>
      <c r="E7" s="18"/>
      <c r="F7" s="18"/>
      <c r="G7" s="18"/>
      <c r="H7" s="18"/>
    </row>
    <row r="8" spans="3:8">
      <c r="C8" s="18" t="s">
        <v>9</v>
      </c>
      <c r="D8" s="18"/>
      <c r="E8" s="18"/>
      <c r="F8" s="18"/>
      <c r="G8" s="18"/>
      <c r="H8" s="18"/>
    </row>
    <row r="9" spans="3:8">
      <c r="C9" s="5" t="s">
        <v>10</v>
      </c>
      <c r="D9" s="18"/>
      <c r="E9" s="18"/>
      <c r="F9" s="18"/>
      <c r="G9" s="18"/>
      <c r="H9" s="18"/>
    </row>
    <row r="10" spans="3:8">
      <c r="C10" s="5"/>
      <c r="D10" s="18">
        <v>11010200</v>
      </c>
      <c r="E10" s="18" t="s">
        <v>121</v>
      </c>
      <c r="F10" s="18"/>
      <c r="G10" s="19">
        <v>1030000</v>
      </c>
      <c r="H10" s="18"/>
    </row>
    <row r="11" spans="3:8">
      <c r="C11" s="18"/>
      <c r="D11" s="18">
        <v>11010300</v>
      </c>
      <c r="E11" s="18" t="s">
        <v>12</v>
      </c>
      <c r="F11" s="18"/>
      <c r="G11" s="16">
        <v>11726264</v>
      </c>
      <c r="H11" s="18"/>
    </row>
    <row r="12" spans="3:8">
      <c r="C12" s="18"/>
      <c r="D12" s="18">
        <v>11010700</v>
      </c>
      <c r="E12" s="18" t="s">
        <v>14</v>
      </c>
      <c r="F12" s="18"/>
      <c r="G12" s="16">
        <v>100000</v>
      </c>
      <c r="H12" s="18"/>
    </row>
    <row r="13" spans="3:8">
      <c r="C13" s="5" t="s">
        <v>17</v>
      </c>
      <c r="D13" s="18"/>
      <c r="E13" s="18"/>
      <c r="F13" s="18"/>
      <c r="G13" s="16"/>
      <c r="H13" s="18"/>
    </row>
    <row r="14" spans="3:8">
      <c r="C14" s="18"/>
      <c r="D14" s="18">
        <v>11050100</v>
      </c>
      <c r="E14" s="18" t="s">
        <v>18</v>
      </c>
      <c r="F14" s="18"/>
      <c r="G14" s="16">
        <v>150000</v>
      </c>
      <c r="H14" s="18"/>
    </row>
    <row r="15" spans="3:8">
      <c r="C15" s="18"/>
      <c r="D15" s="18">
        <v>11050400</v>
      </c>
      <c r="E15" s="18" t="s">
        <v>20</v>
      </c>
      <c r="F15" s="18"/>
      <c r="G15" s="16">
        <v>30000</v>
      </c>
      <c r="H15" s="18"/>
    </row>
    <row r="16" spans="3:8">
      <c r="C16" s="18"/>
      <c r="D16" s="18">
        <v>11050500</v>
      </c>
      <c r="E16" s="18" t="s">
        <v>21</v>
      </c>
      <c r="F16" s="18"/>
      <c r="G16" s="20">
        <v>471106</v>
      </c>
      <c r="H16" s="18"/>
    </row>
    <row r="17" spans="3:8">
      <c r="C17" s="5" t="s">
        <v>25</v>
      </c>
      <c r="D17" s="18"/>
      <c r="E17" s="18"/>
      <c r="F17" s="18"/>
      <c r="G17" s="16"/>
      <c r="H17" s="7">
        <f>SUM(G10:G16)</f>
        <v>13507370</v>
      </c>
    </row>
    <row r="18" spans="3:8">
      <c r="C18" s="18"/>
      <c r="D18" s="18"/>
      <c r="E18" s="18"/>
      <c r="F18" s="18"/>
      <c r="G18" s="16"/>
      <c r="H18" s="18"/>
    </row>
    <row r="19" spans="3:8">
      <c r="C19" s="5" t="s">
        <v>26</v>
      </c>
      <c r="D19" s="18"/>
      <c r="E19" s="18"/>
      <c r="F19" s="18"/>
      <c r="G19" s="16"/>
      <c r="H19" s="18"/>
    </row>
    <row r="20" spans="3:8">
      <c r="C20" s="18" t="s">
        <v>27</v>
      </c>
      <c r="D20" s="18"/>
      <c r="E20" s="18"/>
      <c r="F20" s="18"/>
      <c r="G20" s="16"/>
      <c r="H20" s="18"/>
    </row>
    <row r="21" spans="3:8">
      <c r="C21" s="18"/>
      <c r="D21" s="18">
        <v>12010100</v>
      </c>
      <c r="E21" s="18" t="s">
        <v>28</v>
      </c>
      <c r="F21" s="18"/>
      <c r="G21" s="16">
        <f>443816935+8564320</f>
        <v>452381255</v>
      </c>
      <c r="H21" s="18"/>
    </row>
    <row r="22" spans="3:8">
      <c r="C22" s="18" t="s">
        <v>29</v>
      </c>
      <c r="D22" s="18"/>
      <c r="E22" s="18"/>
      <c r="F22" s="18"/>
      <c r="G22" s="16"/>
      <c r="H22" s="18"/>
    </row>
    <row r="23" spans="3:8">
      <c r="C23" s="18"/>
      <c r="D23" s="18">
        <v>12030100</v>
      </c>
      <c r="E23" s="18" t="s">
        <v>29</v>
      </c>
      <c r="F23" s="18"/>
      <c r="G23" s="16">
        <v>2900383</v>
      </c>
      <c r="H23" s="18"/>
    </row>
    <row r="24" spans="3:8">
      <c r="C24" s="18"/>
      <c r="D24" s="18">
        <v>12030200</v>
      </c>
      <c r="E24" s="18" t="s">
        <v>30</v>
      </c>
      <c r="F24" s="18"/>
      <c r="G24" s="16">
        <v>80783115</v>
      </c>
      <c r="H24" s="18"/>
    </row>
    <row r="25" spans="3:8">
      <c r="C25" s="18" t="s">
        <v>31</v>
      </c>
      <c r="D25" s="18"/>
      <c r="E25" s="18"/>
      <c r="F25" s="18"/>
      <c r="G25" s="16"/>
      <c r="H25" s="18"/>
    </row>
    <row r="26" spans="3:8">
      <c r="C26" s="18"/>
      <c r="D26" s="18">
        <v>12050100</v>
      </c>
      <c r="E26" s="18" t="s">
        <v>32</v>
      </c>
      <c r="F26" s="18"/>
      <c r="G26" s="16">
        <v>-59092377</v>
      </c>
      <c r="H26" s="18"/>
    </row>
    <row r="27" spans="3:8">
      <c r="C27" s="18"/>
      <c r="D27" s="18">
        <v>12050300</v>
      </c>
      <c r="E27" s="18" t="s">
        <v>33</v>
      </c>
      <c r="F27" s="18"/>
      <c r="G27" s="20">
        <v>-1546500</v>
      </c>
      <c r="H27" s="18"/>
    </row>
    <row r="28" spans="3:8">
      <c r="C28" s="18" t="s">
        <v>34</v>
      </c>
      <c r="D28" s="18"/>
      <c r="E28" s="18"/>
      <c r="F28" s="18"/>
      <c r="G28" s="16"/>
      <c r="H28" s="7">
        <f>SUM(G21:G27)</f>
        <v>475425876</v>
      </c>
    </row>
    <row r="29" spans="3:8">
      <c r="C29" s="18"/>
      <c r="D29" s="18"/>
      <c r="E29" s="18"/>
      <c r="F29" s="18"/>
      <c r="G29" s="16"/>
      <c r="H29" s="21"/>
    </row>
    <row r="30" spans="3:8" ht="15.75" thickBot="1">
      <c r="C30" s="5" t="s">
        <v>35</v>
      </c>
      <c r="D30" s="18"/>
      <c r="E30" s="18"/>
      <c r="F30" s="18"/>
      <c r="G30" s="16"/>
      <c r="H30" s="9">
        <f>SUM(H17:H29)</f>
        <v>488933246</v>
      </c>
    </row>
    <row r="31" spans="3:8" ht="15.75" thickTop="1">
      <c r="C31" s="18"/>
      <c r="D31" s="18"/>
      <c r="E31" s="18"/>
      <c r="F31" s="18"/>
      <c r="G31" s="16"/>
      <c r="H31" s="18"/>
    </row>
    <row r="32" spans="3:8">
      <c r="C32" s="5" t="s">
        <v>36</v>
      </c>
      <c r="D32" s="18"/>
      <c r="E32" s="18"/>
      <c r="F32" s="18"/>
      <c r="G32" s="16"/>
      <c r="H32" s="18"/>
    </row>
    <row r="33" spans="3:8">
      <c r="C33" s="18" t="s">
        <v>37</v>
      </c>
      <c r="D33" s="18"/>
      <c r="E33" s="18"/>
      <c r="F33" s="18"/>
      <c r="G33" s="16"/>
      <c r="H33" s="18"/>
    </row>
    <row r="34" spans="3:8">
      <c r="C34" s="5" t="s">
        <v>38</v>
      </c>
      <c r="D34" s="18"/>
      <c r="E34" s="18"/>
      <c r="F34" s="18"/>
      <c r="G34" s="16"/>
      <c r="H34" s="18"/>
    </row>
    <row r="35" spans="3:8">
      <c r="C35" s="18"/>
      <c r="D35" s="18">
        <v>21040100</v>
      </c>
      <c r="E35" s="18" t="s">
        <v>39</v>
      </c>
      <c r="F35" s="18"/>
      <c r="G35" s="16">
        <v>80920</v>
      </c>
      <c r="H35" s="18"/>
    </row>
    <row r="36" spans="3:8">
      <c r="C36" s="5" t="s">
        <v>44</v>
      </c>
      <c r="D36" s="18"/>
      <c r="E36" s="18"/>
      <c r="F36" s="18"/>
      <c r="G36" s="16"/>
      <c r="H36" s="18"/>
    </row>
    <row r="37" spans="3:8">
      <c r="C37" s="18"/>
      <c r="D37" s="18">
        <v>21050200</v>
      </c>
      <c r="E37" s="18" t="s">
        <v>45</v>
      </c>
      <c r="F37" s="18"/>
      <c r="G37" s="16">
        <v>1651445</v>
      </c>
      <c r="H37" s="18"/>
    </row>
    <row r="38" spans="3:8">
      <c r="C38" s="5" t="s">
        <v>50</v>
      </c>
      <c r="D38" s="18"/>
      <c r="E38" s="18"/>
      <c r="F38" s="18"/>
      <c r="G38" s="16"/>
      <c r="H38" s="18"/>
    </row>
    <row r="39" spans="3:8">
      <c r="C39" s="18"/>
      <c r="D39" s="18">
        <v>21080200</v>
      </c>
      <c r="E39" s="18" t="s">
        <v>51</v>
      </c>
      <c r="F39" s="18"/>
      <c r="G39" s="16">
        <v>182111</v>
      </c>
      <c r="H39" s="18"/>
    </row>
    <row r="40" spans="3:8">
      <c r="C40" s="18"/>
      <c r="D40" s="18">
        <v>21080400</v>
      </c>
      <c r="E40" s="18" t="s">
        <v>52</v>
      </c>
      <c r="F40" s="18"/>
      <c r="G40" s="16">
        <v>308047</v>
      </c>
      <c r="H40" s="18"/>
    </row>
    <row r="41" spans="3:8">
      <c r="C41" s="18"/>
      <c r="D41" s="18">
        <v>21080600</v>
      </c>
      <c r="E41" s="18" t="s">
        <v>53</v>
      </c>
      <c r="F41" s="18"/>
      <c r="G41" s="16">
        <v>71885</v>
      </c>
      <c r="H41" s="18"/>
    </row>
    <row r="42" spans="3:8">
      <c r="C42" s="18"/>
      <c r="D42" s="18">
        <v>21080700</v>
      </c>
      <c r="E42" s="18" t="s">
        <v>54</v>
      </c>
      <c r="F42" s="18"/>
      <c r="G42" s="16">
        <v>123849</v>
      </c>
      <c r="H42" s="18"/>
    </row>
    <row r="43" spans="3:8">
      <c r="C43" s="18"/>
      <c r="D43" s="18">
        <v>21080800</v>
      </c>
      <c r="E43" s="18" t="s">
        <v>55</v>
      </c>
      <c r="F43" s="18"/>
      <c r="G43" s="16">
        <v>23686</v>
      </c>
      <c r="H43" s="18"/>
    </row>
    <row r="44" spans="3:8">
      <c r="C44" s="18"/>
      <c r="D44" s="18">
        <v>21080900</v>
      </c>
      <c r="E44" s="18" t="s">
        <v>56</v>
      </c>
      <c r="F44" s="18"/>
      <c r="G44" s="20">
        <v>56115</v>
      </c>
      <c r="H44" s="18"/>
    </row>
    <row r="45" spans="3:8">
      <c r="C45" s="5" t="s">
        <v>57</v>
      </c>
      <c r="D45" s="18"/>
      <c r="E45" s="18"/>
      <c r="F45" s="18"/>
      <c r="G45" s="16"/>
      <c r="H45" s="7">
        <f>SUM(G35:G44)</f>
        <v>2498058</v>
      </c>
    </row>
    <row r="46" spans="3:8">
      <c r="C46" s="18"/>
      <c r="D46" s="18"/>
      <c r="E46" s="18"/>
      <c r="F46" s="18"/>
      <c r="G46" s="16"/>
      <c r="H46" s="18"/>
    </row>
    <row r="47" spans="3:8">
      <c r="C47" s="5" t="s">
        <v>58</v>
      </c>
      <c r="D47" s="18"/>
      <c r="E47" s="18"/>
      <c r="F47" s="18"/>
      <c r="G47" s="16"/>
      <c r="H47" s="18"/>
    </row>
    <row r="48" spans="3:8">
      <c r="C48" s="18" t="s">
        <v>59</v>
      </c>
      <c r="D48" s="18"/>
      <c r="E48" s="18"/>
      <c r="F48" s="18"/>
      <c r="G48" s="16"/>
      <c r="H48" s="18"/>
    </row>
    <row r="49" spans="3:8">
      <c r="C49" s="18"/>
      <c r="D49" s="18">
        <v>24010100</v>
      </c>
      <c r="E49" s="18" t="s">
        <v>60</v>
      </c>
      <c r="F49" s="18"/>
      <c r="G49" s="16">
        <v>395886270</v>
      </c>
      <c r="H49" s="18"/>
    </row>
    <row r="50" spans="3:8">
      <c r="C50" s="18" t="s">
        <v>61</v>
      </c>
      <c r="D50" s="18"/>
      <c r="E50" s="18"/>
      <c r="F50" s="18"/>
      <c r="G50" s="16"/>
      <c r="H50" s="18"/>
    </row>
    <row r="51" spans="3:8">
      <c r="C51" s="18"/>
      <c r="D51" s="18">
        <v>24020100</v>
      </c>
      <c r="E51" s="18" t="s">
        <v>62</v>
      </c>
      <c r="F51" s="18"/>
      <c r="G51" s="16">
        <v>97743834</v>
      </c>
      <c r="H51" s="18"/>
    </row>
    <row r="52" spans="3:8">
      <c r="C52" s="18" t="s">
        <v>63</v>
      </c>
      <c r="D52" s="18"/>
      <c r="E52" s="18"/>
      <c r="F52" s="18"/>
      <c r="G52" s="16"/>
      <c r="H52" s="18"/>
    </row>
    <row r="53" spans="3:8">
      <c r="C53" s="18"/>
      <c r="D53" s="18">
        <v>24040200</v>
      </c>
      <c r="E53" s="18" t="s">
        <v>64</v>
      </c>
      <c r="F53" s="18"/>
      <c r="G53" s="16">
        <f>-6617323+8564320</f>
        <v>1946997</v>
      </c>
      <c r="H53" s="18"/>
    </row>
    <row r="54" spans="3:8">
      <c r="C54" s="18"/>
      <c r="D54" s="18">
        <v>24040400</v>
      </c>
      <c r="E54" s="18" t="s">
        <v>65</v>
      </c>
      <c r="F54" s="18"/>
      <c r="G54" s="16">
        <v>16894795</v>
      </c>
      <c r="H54" s="18"/>
    </row>
    <row r="55" spans="3:8">
      <c r="C55" s="18" t="s">
        <v>66</v>
      </c>
      <c r="D55" s="18"/>
      <c r="E55" s="18"/>
      <c r="F55" s="18"/>
      <c r="G55" s="16"/>
      <c r="H55" s="18"/>
    </row>
    <row r="56" spans="3:8">
      <c r="C56" s="18"/>
      <c r="D56" s="18">
        <v>24050100</v>
      </c>
      <c r="E56" s="18" t="s">
        <v>66</v>
      </c>
      <c r="F56" s="18"/>
      <c r="G56" s="20">
        <v>-26036708</v>
      </c>
      <c r="H56" s="18"/>
    </row>
    <row r="57" spans="3:8">
      <c r="C57" s="5" t="s">
        <v>67</v>
      </c>
      <c r="D57" s="18"/>
      <c r="E57" s="18"/>
      <c r="F57" s="18"/>
      <c r="G57" s="16"/>
      <c r="H57" s="7">
        <f>SUM(G49:G56)</f>
        <v>486435188</v>
      </c>
    </row>
    <row r="58" spans="3:8">
      <c r="C58" s="18"/>
      <c r="D58" s="18"/>
      <c r="E58" s="18"/>
      <c r="F58" s="18"/>
      <c r="G58" s="16"/>
      <c r="H58" s="18"/>
    </row>
    <row r="59" spans="3:8" ht="15.75" thickBot="1">
      <c r="C59" s="5" t="s">
        <v>68</v>
      </c>
      <c r="D59" s="18"/>
      <c r="E59" s="18"/>
      <c r="F59" s="18"/>
      <c r="G59" s="16"/>
      <c r="H59" s="9">
        <f>SUM(H45:H57)</f>
        <v>488933246</v>
      </c>
    </row>
    <row r="60" spans="3:8" ht="15.75" thickTop="1">
      <c r="C60" s="5"/>
      <c r="D60" s="18"/>
      <c r="E60" s="18"/>
      <c r="F60" s="18"/>
      <c r="G60" s="16"/>
      <c r="H60" s="10"/>
    </row>
    <row r="61" spans="3:8">
      <c r="C61" s="5"/>
      <c r="D61" s="18"/>
      <c r="E61" s="18"/>
      <c r="F61" s="18"/>
      <c r="G61" s="16"/>
      <c r="H61" s="10"/>
    </row>
    <row r="62" spans="3:8">
      <c r="C62" s="5"/>
      <c r="D62" s="18"/>
      <c r="E62" s="18"/>
      <c r="F62" s="18"/>
      <c r="G62" s="16"/>
      <c r="H62" s="10"/>
    </row>
    <row r="63" spans="3:8">
      <c r="C63" s="5"/>
      <c r="D63" s="18"/>
      <c r="E63" s="18"/>
      <c r="F63" s="18"/>
      <c r="G63" s="16"/>
      <c r="H63" s="10"/>
    </row>
    <row r="64" spans="3:8">
      <c r="C64" s="5"/>
      <c r="D64" s="18"/>
      <c r="E64" s="18"/>
      <c r="F64" s="18"/>
      <c r="G64" s="16"/>
      <c r="H64" s="10"/>
    </row>
    <row r="65" spans="3:8">
      <c r="C65" s="5"/>
      <c r="D65" s="18"/>
      <c r="E65" s="18"/>
      <c r="F65" s="18"/>
      <c r="G65" s="16"/>
      <c r="H65" s="10"/>
    </row>
    <row r="66" spans="3:8">
      <c r="C66" s="18"/>
      <c r="D66" s="18"/>
      <c r="E66" s="18"/>
      <c r="F66" s="18"/>
      <c r="G66" s="16"/>
      <c r="H66" s="18"/>
    </row>
    <row r="67" spans="3:8">
      <c r="C67" s="18" t="s">
        <v>69</v>
      </c>
      <c r="D67" s="18"/>
      <c r="E67" s="18"/>
      <c r="F67" s="18"/>
      <c r="G67" s="16"/>
      <c r="H67" s="18"/>
    </row>
    <row r="68" spans="3:8">
      <c r="C68" s="18" t="s">
        <v>70</v>
      </c>
      <c r="D68" s="18"/>
      <c r="E68" s="18"/>
      <c r="F68" s="18"/>
      <c r="G68" s="16"/>
      <c r="H68" s="18"/>
    </row>
    <row r="69" spans="3:8">
      <c r="C69" s="5" t="s">
        <v>71</v>
      </c>
      <c r="D69" s="18"/>
      <c r="E69" s="18"/>
      <c r="F69" s="18"/>
      <c r="G69" s="16"/>
      <c r="H69" s="18"/>
    </row>
    <row r="70" spans="3:8">
      <c r="C70" s="18"/>
      <c r="D70" s="18">
        <v>31010200</v>
      </c>
      <c r="E70" s="18" t="s">
        <v>72</v>
      </c>
      <c r="F70" s="18"/>
      <c r="G70" s="16">
        <v>4717000</v>
      </c>
      <c r="H70" s="18"/>
    </row>
    <row r="71" spans="3:8">
      <c r="C71" s="18"/>
      <c r="D71" s="18">
        <v>31010300</v>
      </c>
      <c r="E71" s="18" t="s">
        <v>73</v>
      </c>
      <c r="F71" s="18"/>
      <c r="G71" s="16">
        <v>28557000</v>
      </c>
      <c r="H71" s="18"/>
    </row>
    <row r="72" spans="3:8">
      <c r="C72" s="18"/>
      <c r="D72" s="18">
        <v>31010400</v>
      </c>
      <c r="E72" s="18" t="s">
        <v>74</v>
      </c>
      <c r="F72" s="18"/>
      <c r="G72" s="16">
        <v>5648500</v>
      </c>
      <c r="H72" s="18"/>
    </row>
    <row r="73" spans="3:8">
      <c r="C73" s="18"/>
      <c r="D73" s="18">
        <v>31010500</v>
      </c>
      <c r="E73" s="18" t="s">
        <v>75</v>
      </c>
      <c r="F73" s="18"/>
      <c r="G73" s="16">
        <v>26906649</v>
      </c>
      <c r="H73" s="18"/>
    </row>
    <row r="74" spans="3:8">
      <c r="C74" s="18"/>
      <c r="D74" s="18">
        <v>31010600</v>
      </c>
      <c r="E74" s="18" t="s">
        <v>76</v>
      </c>
      <c r="F74" s="18"/>
      <c r="G74" s="16">
        <v>7323500</v>
      </c>
      <c r="H74" s="18"/>
    </row>
    <row r="75" spans="3:8">
      <c r="C75" s="18"/>
      <c r="D75" s="18">
        <v>31010700</v>
      </c>
      <c r="E75" t="s">
        <v>122</v>
      </c>
      <c r="F75" s="18"/>
      <c r="G75" s="16">
        <v>14227595</v>
      </c>
      <c r="H75" s="18"/>
    </row>
    <row r="76" spans="3:8">
      <c r="C76" s="18"/>
      <c r="D76" s="18">
        <v>31010800</v>
      </c>
      <c r="E76" s="18" t="s">
        <v>78</v>
      </c>
      <c r="F76" s="18"/>
      <c r="G76" s="20">
        <v>3600000</v>
      </c>
      <c r="H76" s="7">
        <f>SUM(G70:G76)</f>
        <v>90980244</v>
      </c>
    </row>
    <row r="77" spans="3:8">
      <c r="C77" s="5" t="s">
        <v>79</v>
      </c>
      <c r="D77" s="18"/>
      <c r="E77" s="18"/>
      <c r="F77" s="18"/>
      <c r="G77" s="16"/>
      <c r="H77" s="18"/>
    </row>
    <row r="78" spans="3:8">
      <c r="C78" s="18"/>
      <c r="D78" s="18">
        <v>31030101</v>
      </c>
      <c r="E78" s="18" t="s">
        <v>80</v>
      </c>
      <c r="F78" s="18"/>
      <c r="G78" s="16">
        <v>-1669171</v>
      </c>
      <c r="H78" s="18"/>
    </row>
    <row r="79" spans="3:8">
      <c r="C79" s="18"/>
      <c r="D79" s="18">
        <v>31030102</v>
      </c>
      <c r="E79" s="18" t="s">
        <v>81</v>
      </c>
      <c r="F79" s="18"/>
      <c r="G79" s="16">
        <v>-5675138</v>
      </c>
      <c r="H79" s="18"/>
    </row>
    <row r="80" spans="3:8">
      <c r="C80" s="18"/>
      <c r="D80" s="18">
        <v>31030103</v>
      </c>
      <c r="E80" s="18" t="s">
        <v>82</v>
      </c>
      <c r="F80" s="18"/>
      <c r="G80" s="16">
        <v>-4178941</v>
      </c>
      <c r="H80" s="18"/>
    </row>
    <row r="81" spans="3:8">
      <c r="C81" s="18"/>
      <c r="D81" s="18">
        <v>31030104</v>
      </c>
      <c r="E81" s="18" t="s">
        <v>83</v>
      </c>
      <c r="F81" s="18"/>
      <c r="G81" s="16">
        <v>-2126593</v>
      </c>
      <c r="H81" s="18"/>
    </row>
    <row r="82" spans="3:8">
      <c r="C82" s="18"/>
      <c r="D82" s="18">
        <v>31030105</v>
      </c>
      <c r="E82" s="18" t="s">
        <v>84</v>
      </c>
      <c r="F82" s="18"/>
      <c r="G82" s="16">
        <v>-18881176</v>
      </c>
      <c r="H82" s="18"/>
    </row>
    <row r="83" spans="3:8">
      <c r="C83" s="18"/>
      <c r="D83" s="18">
        <v>31030106</v>
      </c>
      <c r="E83" s="18" t="s">
        <v>85</v>
      </c>
      <c r="F83" s="18"/>
      <c r="G83" s="16">
        <v>-917722</v>
      </c>
      <c r="H83" s="18"/>
    </row>
    <row r="84" spans="3:8">
      <c r="C84" s="18"/>
      <c r="D84" s="18">
        <v>31030107</v>
      </c>
      <c r="E84" s="18" t="s">
        <v>86</v>
      </c>
      <c r="F84" s="18"/>
      <c r="G84" s="16">
        <v>-179861</v>
      </c>
      <c r="H84" s="18"/>
    </row>
    <row r="85" spans="3:8">
      <c r="C85" s="18"/>
      <c r="D85" s="18">
        <v>31030300</v>
      </c>
      <c r="E85" s="18" t="s">
        <v>87</v>
      </c>
      <c r="F85" s="18"/>
      <c r="G85" s="16">
        <v>-21238664</v>
      </c>
      <c r="H85" s="18"/>
    </row>
    <row r="86" spans="3:8">
      <c r="C86" s="18"/>
      <c r="D86" s="18">
        <v>31030600</v>
      </c>
      <c r="E86" s="18" t="s">
        <v>88</v>
      </c>
      <c r="F86" s="18"/>
      <c r="G86" s="16">
        <v>-390014</v>
      </c>
      <c r="H86" s="18"/>
    </row>
    <row r="87" spans="3:8">
      <c r="C87" s="18"/>
      <c r="D87" s="18">
        <v>31030800</v>
      </c>
      <c r="E87" s="18" t="s">
        <v>89</v>
      </c>
      <c r="F87" s="18"/>
      <c r="G87" s="16">
        <v>-432340</v>
      </c>
      <c r="H87" s="18"/>
    </row>
    <row r="88" spans="3:8">
      <c r="C88" s="18"/>
      <c r="D88" s="18">
        <v>31030900</v>
      </c>
      <c r="E88" s="18" t="s">
        <v>90</v>
      </c>
      <c r="F88" s="18"/>
      <c r="G88" s="16">
        <v>-2283633</v>
      </c>
      <c r="H88" s="18"/>
    </row>
    <row r="89" spans="3:8">
      <c r="C89" s="18"/>
      <c r="D89" s="18">
        <v>31031000</v>
      </c>
      <c r="E89" s="18" t="s">
        <v>91</v>
      </c>
      <c r="F89" s="18"/>
      <c r="G89" s="16">
        <v>-2021760</v>
      </c>
      <c r="H89" s="18"/>
    </row>
    <row r="90" spans="3:8">
      <c r="C90" s="18"/>
      <c r="D90" s="18">
        <v>31031100</v>
      </c>
      <c r="E90" s="18" t="s">
        <v>92</v>
      </c>
      <c r="F90" s="18"/>
      <c r="G90" s="16">
        <v>-2055758</v>
      </c>
      <c r="H90" s="18"/>
    </row>
    <row r="91" spans="3:8">
      <c r="C91" s="18"/>
      <c r="D91" s="18">
        <v>31031200</v>
      </c>
      <c r="E91" s="18" t="s">
        <v>93</v>
      </c>
      <c r="F91" s="18"/>
      <c r="G91" s="16">
        <v>-4155554</v>
      </c>
      <c r="H91" s="18"/>
    </row>
    <row r="92" spans="3:8">
      <c r="C92" s="18"/>
      <c r="D92" s="18">
        <v>31031400</v>
      </c>
      <c r="E92" s="18" t="s">
        <v>95</v>
      </c>
      <c r="F92" s="18"/>
      <c r="G92" s="16">
        <v>-195000</v>
      </c>
      <c r="H92" s="18"/>
    </row>
    <row r="93" spans="3:8">
      <c r="C93" s="18"/>
      <c r="D93" s="18">
        <v>31031602</v>
      </c>
      <c r="E93" t="s">
        <v>123</v>
      </c>
      <c r="F93" s="18"/>
      <c r="G93" s="16">
        <v>-6153754</v>
      </c>
      <c r="H93" s="18"/>
    </row>
    <row r="94" spans="3:8">
      <c r="C94" s="18"/>
      <c r="D94" s="18">
        <v>31031900</v>
      </c>
      <c r="E94" s="18" t="s">
        <v>99</v>
      </c>
      <c r="F94" s="18"/>
      <c r="G94" s="16">
        <v>-787001</v>
      </c>
      <c r="H94" s="18"/>
    </row>
    <row r="95" spans="3:8">
      <c r="C95" s="18"/>
      <c r="D95" s="18">
        <v>31032000</v>
      </c>
      <c r="E95" s="18" t="s">
        <v>100</v>
      </c>
      <c r="F95" s="18"/>
      <c r="G95" s="16">
        <v>-1091783</v>
      </c>
      <c r="H95" s="18"/>
    </row>
    <row r="96" spans="3:8">
      <c r="C96" s="18"/>
      <c r="D96" s="18">
        <v>31032100</v>
      </c>
      <c r="E96" s="18" t="s">
        <v>101</v>
      </c>
      <c r="F96" s="18"/>
      <c r="G96" s="16">
        <v>-6509881</v>
      </c>
      <c r="H96" s="18"/>
    </row>
    <row r="97" spans="3:8">
      <c r="C97" s="18"/>
      <c r="D97" s="18">
        <v>31032200</v>
      </c>
      <c r="E97" s="18" t="s">
        <v>102</v>
      </c>
      <c r="F97" s="18"/>
      <c r="G97" s="16">
        <v>-1446839</v>
      </c>
      <c r="H97" s="18"/>
    </row>
    <row r="98" spans="3:8">
      <c r="C98" s="18"/>
      <c r="D98" s="18">
        <v>31032300</v>
      </c>
      <c r="E98" s="18" t="s">
        <v>103</v>
      </c>
      <c r="F98" s="18"/>
      <c r="G98" s="16">
        <v>-88000</v>
      </c>
      <c r="H98" s="18"/>
    </row>
    <row r="99" spans="3:8">
      <c r="C99" s="18"/>
      <c r="D99" s="18">
        <v>31032400</v>
      </c>
      <c r="E99" s="18" t="s">
        <v>104</v>
      </c>
      <c r="F99" s="18"/>
      <c r="G99" s="16">
        <v>-1255752</v>
      </c>
      <c r="H99" s="18"/>
    </row>
    <row r="100" spans="3:8">
      <c r="C100" s="18"/>
      <c r="D100" s="18">
        <v>31032500</v>
      </c>
      <c r="E100" s="18" t="s">
        <v>120</v>
      </c>
      <c r="F100" s="18"/>
      <c r="G100" s="22">
        <v>-2187086</v>
      </c>
      <c r="H100" s="10"/>
    </row>
    <row r="101" spans="3:8">
      <c r="C101" s="18"/>
      <c r="D101" s="18">
        <v>31032600</v>
      </c>
      <c r="E101" s="18" t="s">
        <v>97</v>
      </c>
      <c r="F101" s="18"/>
      <c r="G101" s="22">
        <v>-2640000</v>
      </c>
      <c r="H101" s="10"/>
    </row>
    <row r="102" spans="3:8">
      <c r="C102" s="18"/>
      <c r="D102" s="18">
        <v>31032700</v>
      </c>
      <c r="E102" t="s">
        <v>124</v>
      </c>
      <c r="F102" s="18"/>
      <c r="G102" s="20">
        <v>-304000</v>
      </c>
      <c r="H102" s="11">
        <f>SUM(G78:G102)</f>
        <v>-88865421</v>
      </c>
    </row>
    <row r="103" spans="3:8">
      <c r="C103" s="5" t="s">
        <v>106</v>
      </c>
      <c r="D103" s="18"/>
      <c r="E103" s="18"/>
      <c r="F103" s="18"/>
      <c r="G103" s="16"/>
      <c r="H103" s="7">
        <f>SUM(H76:H102)</f>
        <v>2114823</v>
      </c>
    </row>
    <row r="104" spans="3:8">
      <c r="C104" s="5"/>
      <c r="D104" s="18"/>
      <c r="E104" s="18"/>
      <c r="F104" s="18"/>
      <c r="G104" s="16"/>
      <c r="H104" s="7"/>
    </row>
    <row r="105" spans="3:8">
      <c r="C105" s="5" t="s">
        <v>107</v>
      </c>
      <c r="D105" s="18"/>
      <c r="E105" s="18"/>
      <c r="F105" s="18"/>
      <c r="G105" s="16"/>
      <c r="H105" s="18"/>
    </row>
    <row r="106" spans="3:8">
      <c r="C106" s="5" t="s">
        <v>115</v>
      </c>
      <c r="D106" s="18"/>
      <c r="E106" s="18"/>
      <c r="F106" s="18"/>
      <c r="G106" s="16"/>
      <c r="H106" s="18"/>
    </row>
    <row r="107" spans="3:8">
      <c r="C107" s="5" t="s">
        <v>108</v>
      </c>
      <c r="D107" s="18"/>
      <c r="E107" s="18"/>
      <c r="F107" s="18"/>
      <c r="G107" s="16"/>
      <c r="H107" s="18"/>
    </row>
    <row r="108" spans="3:8">
      <c r="C108" s="18"/>
      <c r="D108" s="18">
        <v>32050100</v>
      </c>
      <c r="E108" s="18" t="s">
        <v>109</v>
      </c>
      <c r="F108" s="18"/>
      <c r="G108" s="20">
        <v>-167826</v>
      </c>
      <c r="H108" s="20">
        <f>SUM(G108)</f>
        <v>-167826</v>
      </c>
    </row>
    <row r="109" spans="3:8">
      <c r="C109" s="5" t="s">
        <v>110</v>
      </c>
      <c r="D109" s="18"/>
      <c r="E109" s="18"/>
      <c r="F109" s="18"/>
      <c r="G109" s="16"/>
      <c r="H109" s="16">
        <f>SUM(H107:H108)</f>
        <v>-167826</v>
      </c>
    </row>
    <row r="110" spans="3:8">
      <c r="C110" s="18"/>
      <c r="D110" s="18"/>
      <c r="E110" s="18"/>
      <c r="F110" s="18"/>
      <c r="G110" s="16"/>
      <c r="H110" s="18"/>
    </row>
    <row r="111" spans="3:8" ht="15.75" thickBot="1">
      <c r="C111" s="12" t="s">
        <v>111</v>
      </c>
      <c r="D111" s="12"/>
      <c r="E111" s="12"/>
      <c r="F111" s="12"/>
      <c r="G111" s="9"/>
      <c r="H111" s="9">
        <f>+H103+H109</f>
        <v>1946997</v>
      </c>
    </row>
    <row r="112" spans="3:8" ht="15.75" thickTop="1"/>
  </sheetData>
  <mergeCells count="2">
    <mergeCell ref="C5:H5"/>
    <mergeCell ref="C6:H6"/>
  </mergeCells>
  <pageMargins left="0.70866141732283472" right="0.70866141732283472" top="0.74803149606299213" bottom="0.74803149606299213" header="0.31496062992125984" footer="0.31496062992125984"/>
  <pageSetup scale="70" fitToWidth="2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C1:H112"/>
  <sheetViews>
    <sheetView topLeftCell="A58" workbookViewId="0">
      <selection activeCell="G75" sqref="G75"/>
    </sheetView>
  </sheetViews>
  <sheetFormatPr baseColWidth="10" defaultRowHeight="15"/>
  <cols>
    <col min="5" max="5" width="29.5703125" customWidth="1"/>
    <col min="6" max="6" width="17.140625" customWidth="1"/>
    <col min="7" max="8" width="11.5703125" bestFit="1" customWidth="1"/>
  </cols>
  <sheetData>
    <row r="1" spans="3:8">
      <c r="C1" s="17" t="s">
        <v>0</v>
      </c>
      <c r="D1" s="18"/>
      <c r="E1" s="18"/>
      <c r="F1" s="18"/>
      <c r="G1" s="18"/>
      <c r="H1" s="18"/>
    </row>
    <row r="2" spans="3:8">
      <c r="C2" s="18" t="s">
        <v>1</v>
      </c>
      <c r="D2" s="18">
        <v>700209008</v>
      </c>
      <c r="E2" s="18"/>
      <c r="F2" s="18"/>
      <c r="G2" s="18"/>
      <c r="H2" s="18"/>
    </row>
    <row r="3" spans="3:8">
      <c r="C3" s="18" t="s">
        <v>2</v>
      </c>
      <c r="D3" s="18" t="s">
        <v>3</v>
      </c>
      <c r="E3" s="18"/>
      <c r="F3" s="18"/>
      <c r="G3" s="18"/>
      <c r="H3" s="18"/>
    </row>
    <row r="4" spans="3:8">
      <c r="C4" s="18" t="s">
        <v>4</v>
      </c>
      <c r="D4" s="18" t="s">
        <v>5</v>
      </c>
      <c r="E4" s="18"/>
      <c r="F4" s="18"/>
      <c r="G4" s="18"/>
      <c r="H4" s="18"/>
    </row>
    <row r="5" spans="3:8">
      <c r="C5" s="23" t="s">
        <v>6</v>
      </c>
      <c r="D5" s="23"/>
      <c r="E5" s="23"/>
      <c r="F5" s="23"/>
      <c r="G5" s="23"/>
      <c r="H5" s="23"/>
    </row>
    <row r="6" spans="3:8">
      <c r="C6" s="25">
        <v>43465</v>
      </c>
      <c r="D6" s="25"/>
      <c r="E6" s="25"/>
      <c r="F6" s="25"/>
      <c r="G6" s="25"/>
      <c r="H6" s="25"/>
    </row>
    <row r="7" spans="3:8">
      <c r="C7" s="5" t="s">
        <v>8</v>
      </c>
      <c r="D7" s="18"/>
      <c r="E7" s="18"/>
      <c r="F7" s="18"/>
      <c r="G7" s="18"/>
      <c r="H7" s="18"/>
    </row>
    <row r="8" spans="3:8">
      <c r="C8" s="18" t="s">
        <v>9</v>
      </c>
      <c r="D8" s="18"/>
      <c r="E8" s="18"/>
      <c r="F8" s="18"/>
      <c r="G8" s="18"/>
      <c r="H8" s="18"/>
    </row>
    <row r="9" spans="3:8">
      <c r="C9" s="5" t="s">
        <v>10</v>
      </c>
      <c r="D9" s="18"/>
      <c r="E9" s="18"/>
      <c r="F9" s="18"/>
      <c r="G9" s="18"/>
      <c r="H9" s="18"/>
    </row>
    <row r="10" spans="3:8">
      <c r="C10" s="18"/>
      <c r="D10" s="18">
        <v>11010300</v>
      </c>
      <c r="E10" s="18" t="s">
        <v>12</v>
      </c>
      <c r="F10" s="18"/>
      <c r="G10" s="16">
        <v>13303051</v>
      </c>
      <c r="H10" s="18"/>
    </row>
    <row r="11" spans="3:8">
      <c r="C11" s="18"/>
      <c r="D11" s="18">
        <v>11010700</v>
      </c>
      <c r="E11" s="18" t="s">
        <v>14</v>
      </c>
      <c r="F11" s="18"/>
      <c r="G11" s="16">
        <v>100000</v>
      </c>
      <c r="H11" s="18"/>
    </row>
    <row r="12" spans="3:8">
      <c r="C12" s="5" t="s">
        <v>17</v>
      </c>
      <c r="D12" s="18"/>
      <c r="E12" s="18"/>
      <c r="F12" s="18"/>
      <c r="G12" s="16"/>
      <c r="H12" s="18"/>
    </row>
    <row r="13" spans="3:8">
      <c r="C13" s="18"/>
      <c r="D13" s="18">
        <v>11050100</v>
      </c>
      <c r="E13" s="18" t="s">
        <v>18</v>
      </c>
      <c r="F13" s="18"/>
      <c r="G13" s="16">
        <v>100000</v>
      </c>
      <c r="H13" s="18"/>
    </row>
    <row r="14" spans="3:8">
      <c r="C14" s="18"/>
      <c r="D14" s="18">
        <v>11050400</v>
      </c>
      <c r="E14" s="18" t="s">
        <v>20</v>
      </c>
      <c r="F14" s="18"/>
      <c r="G14" s="16">
        <v>195000</v>
      </c>
      <c r="H14" s="18"/>
    </row>
    <row r="15" spans="3:8">
      <c r="C15" s="18"/>
      <c r="D15" s="18">
        <v>11050500</v>
      </c>
      <c r="E15" s="18" t="s">
        <v>21</v>
      </c>
      <c r="F15" s="18"/>
      <c r="G15" s="20">
        <v>84732</v>
      </c>
      <c r="H15" s="18"/>
    </row>
    <row r="16" spans="3:8">
      <c r="C16" s="5" t="s">
        <v>25</v>
      </c>
      <c r="D16" s="18"/>
      <c r="E16" s="18"/>
      <c r="F16" s="18"/>
      <c r="G16" s="16"/>
      <c r="H16" s="7">
        <f>SUM(G10:G15)</f>
        <v>13782783</v>
      </c>
    </row>
    <row r="17" spans="3:8">
      <c r="C17" s="18"/>
      <c r="D17" s="18"/>
      <c r="E17" s="18"/>
      <c r="F17" s="18"/>
      <c r="G17" s="16"/>
      <c r="H17" s="18"/>
    </row>
    <row r="18" spans="3:8">
      <c r="C18" s="5" t="s">
        <v>26</v>
      </c>
      <c r="D18" s="18"/>
      <c r="E18" s="18"/>
      <c r="F18" s="18"/>
      <c r="G18" s="16"/>
      <c r="H18" s="18"/>
    </row>
    <row r="19" spans="3:8">
      <c r="C19" s="18" t="s">
        <v>27</v>
      </c>
      <c r="D19" s="18"/>
      <c r="E19" s="18"/>
      <c r="F19" s="18"/>
      <c r="G19" s="16"/>
      <c r="H19" s="18"/>
    </row>
    <row r="20" spans="3:8">
      <c r="C20" s="18"/>
      <c r="D20" s="18">
        <v>12010100</v>
      </c>
      <c r="E20" s="18" t="s">
        <v>28</v>
      </c>
      <c r="F20" s="18"/>
      <c r="G20" s="16">
        <f>453601104+9746570</f>
        <v>463347674</v>
      </c>
      <c r="H20" s="18"/>
    </row>
    <row r="21" spans="3:8">
      <c r="C21" s="18" t="s">
        <v>29</v>
      </c>
      <c r="D21" s="18"/>
      <c r="E21" s="18"/>
      <c r="F21" s="18"/>
      <c r="G21" s="16"/>
      <c r="H21" s="18"/>
    </row>
    <row r="22" spans="3:8">
      <c r="C22" s="18"/>
      <c r="D22" s="18">
        <v>12030100</v>
      </c>
      <c r="E22" s="18" t="s">
        <v>29</v>
      </c>
      <c r="F22" s="18"/>
      <c r="G22" s="16">
        <v>2977935</v>
      </c>
      <c r="H22" s="18"/>
    </row>
    <row r="23" spans="3:8">
      <c r="C23" s="18"/>
      <c r="D23" s="18">
        <v>12030200</v>
      </c>
      <c r="E23" s="18" t="s">
        <v>30</v>
      </c>
      <c r="F23" s="18"/>
      <c r="G23" s="16">
        <v>83020009</v>
      </c>
      <c r="H23" s="18"/>
    </row>
    <row r="24" spans="3:8">
      <c r="C24" s="18" t="s">
        <v>31</v>
      </c>
      <c r="D24" s="18"/>
      <c r="E24" s="18"/>
      <c r="F24" s="18"/>
      <c r="G24" s="16"/>
      <c r="H24" s="18"/>
    </row>
    <row r="25" spans="3:8">
      <c r="C25" s="18"/>
      <c r="D25" s="18">
        <v>12050100</v>
      </c>
      <c r="E25" s="18" t="s">
        <v>32</v>
      </c>
      <c r="F25" s="18"/>
      <c r="G25" s="16">
        <v>-66380627</v>
      </c>
      <c r="H25" s="18"/>
    </row>
    <row r="26" spans="3:8">
      <c r="C26" s="18"/>
      <c r="D26" s="18">
        <v>12050300</v>
      </c>
      <c r="E26" s="18" t="s">
        <v>33</v>
      </c>
      <c r="F26" s="18"/>
      <c r="G26" s="20">
        <v>-2031305</v>
      </c>
      <c r="H26" s="18"/>
    </row>
    <row r="27" spans="3:8">
      <c r="C27" s="18" t="s">
        <v>34</v>
      </c>
      <c r="D27" s="18"/>
      <c r="E27" s="18"/>
      <c r="F27" s="18"/>
      <c r="G27" s="16"/>
      <c r="H27" s="7">
        <f>SUM(G20:G26)</f>
        <v>480933686</v>
      </c>
    </row>
    <row r="28" spans="3:8">
      <c r="C28" s="18"/>
      <c r="D28" s="18"/>
      <c r="E28" s="18"/>
      <c r="F28" s="18"/>
      <c r="G28" s="16"/>
      <c r="H28" s="21"/>
    </row>
    <row r="29" spans="3:8" ht="15.75" thickBot="1">
      <c r="C29" s="5" t="s">
        <v>35</v>
      </c>
      <c r="D29" s="18"/>
      <c r="E29" s="18"/>
      <c r="F29" s="18"/>
      <c r="G29" s="16"/>
      <c r="H29" s="9">
        <f>SUM(H16:H28)</f>
        <v>494716469</v>
      </c>
    </row>
    <row r="30" spans="3:8" ht="15.75" thickTop="1">
      <c r="C30" s="18"/>
      <c r="D30" s="18"/>
      <c r="E30" s="18"/>
      <c r="F30" s="18"/>
      <c r="G30" s="16"/>
      <c r="H30" s="18"/>
    </row>
    <row r="31" spans="3:8">
      <c r="C31" s="5" t="s">
        <v>36</v>
      </c>
      <c r="D31" s="18"/>
      <c r="E31" s="18"/>
      <c r="F31" s="18"/>
      <c r="G31" s="16"/>
      <c r="H31" s="18"/>
    </row>
    <row r="32" spans="3:8">
      <c r="C32" s="18" t="s">
        <v>37</v>
      </c>
      <c r="D32" s="18"/>
      <c r="E32" s="18"/>
      <c r="F32" s="18"/>
      <c r="G32" s="16"/>
      <c r="H32" s="18"/>
    </row>
    <row r="33" spans="3:8">
      <c r="C33" s="5" t="s">
        <v>38</v>
      </c>
      <c r="D33" s="18"/>
      <c r="E33" s="18"/>
      <c r="F33" s="18"/>
      <c r="G33" s="16"/>
      <c r="H33" s="18"/>
    </row>
    <row r="34" spans="3:8">
      <c r="C34" s="18"/>
      <c r="D34" s="18">
        <v>21040100</v>
      </c>
      <c r="E34" s="18" t="s">
        <v>39</v>
      </c>
      <c r="F34" s="18"/>
      <c r="G34" s="16">
        <v>130660</v>
      </c>
      <c r="H34" s="18"/>
    </row>
    <row r="35" spans="3:8">
      <c r="C35" s="18"/>
      <c r="D35" s="18">
        <v>21040300</v>
      </c>
      <c r="E35" t="s">
        <v>41</v>
      </c>
      <c r="F35" s="18"/>
      <c r="G35" s="16">
        <v>-364001</v>
      </c>
      <c r="H35" s="18"/>
    </row>
    <row r="36" spans="3:8">
      <c r="C36" s="5" t="s">
        <v>44</v>
      </c>
      <c r="D36" s="18"/>
      <c r="E36" s="18"/>
      <c r="F36" s="18"/>
      <c r="G36" s="16"/>
      <c r="H36" s="18"/>
    </row>
    <row r="37" spans="3:8">
      <c r="C37" s="18"/>
      <c r="D37" s="18">
        <v>21050200</v>
      </c>
      <c r="E37" s="18" t="s">
        <v>45</v>
      </c>
      <c r="F37" s="18"/>
      <c r="G37" s="16">
        <v>1996276</v>
      </c>
      <c r="H37" s="18"/>
    </row>
    <row r="38" spans="3:8">
      <c r="C38" s="5" t="s">
        <v>48</v>
      </c>
      <c r="D38" s="18"/>
      <c r="E38" s="18"/>
      <c r="F38" s="18"/>
      <c r="G38" s="16"/>
      <c r="H38" s="18"/>
    </row>
    <row r="39" spans="3:8">
      <c r="C39" s="18"/>
      <c r="D39" s="18">
        <v>21070100</v>
      </c>
      <c r="E39" s="18" t="s">
        <v>49</v>
      </c>
      <c r="F39" s="18"/>
      <c r="G39" s="16">
        <v>370760</v>
      </c>
      <c r="H39" s="18"/>
    </row>
    <row r="40" spans="3:8">
      <c r="C40" s="5" t="s">
        <v>50</v>
      </c>
      <c r="D40" s="18"/>
      <c r="E40" s="18"/>
      <c r="F40" s="18"/>
      <c r="G40" s="16"/>
      <c r="H40" s="18"/>
    </row>
    <row r="41" spans="3:8">
      <c r="C41" s="18"/>
      <c r="D41" s="18">
        <v>21080200</v>
      </c>
      <c r="E41" s="18" t="s">
        <v>51</v>
      </c>
      <c r="F41" s="18"/>
      <c r="G41" s="16">
        <v>147333</v>
      </c>
      <c r="H41" s="18"/>
    </row>
    <row r="42" spans="3:8">
      <c r="C42" s="18"/>
      <c r="D42" s="18">
        <v>21080300</v>
      </c>
      <c r="E42" s="18" t="s">
        <v>125</v>
      </c>
      <c r="F42" s="18"/>
      <c r="G42" s="16">
        <v>634</v>
      </c>
      <c r="H42" s="18"/>
    </row>
    <row r="43" spans="3:8">
      <c r="C43" s="18"/>
      <c r="D43" s="18">
        <v>21080400</v>
      </c>
      <c r="E43" s="18" t="s">
        <v>52</v>
      </c>
      <c r="F43" s="18"/>
      <c r="G43" s="16">
        <v>433685</v>
      </c>
      <c r="H43" s="18"/>
    </row>
    <row r="44" spans="3:8">
      <c r="C44" s="18"/>
      <c r="D44" s="18">
        <v>21080600</v>
      </c>
      <c r="E44" s="18" t="s">
        <v>53</v>
      </c>
      <c r="F44" s="18"/>
      <c r="G44" s="16">
        <v>100170</v>
      </c>
      <c r="H44" s="18"/>
    </row>
    <row r="45" spans="3:8">
      <c r="C45" s="18"/>
      <c r="D45" s="18">
        <v>21080700</v>
      </c>
      <c r="E45" s="18" t="s">
        <v>54</v>
      </c>
      <c r="F45" s="18"/>
      <c r="G45" s="16">
        <v>141538</v>
      </c>
      <c r="H45" s="18"/>
    </row>
    <row r="46" spans="3:8">
      <c r="C46" s="18"/>
      <c r="D46" s="18">
        <v>21080800</v>
      </c>
      <c r="E46" s="18" t="s">
        <v>55</v>
      </c>
      <c r="F46" s="18"/>
      <c r="G46" s="16">
        <v>28269</v>
      </c>
      <c r="H46" s="18"/>
    </row>
    <row r="47" spans="3:8">
      <c r="C47" s="18"/>
      <c r="D47" s="18">
        <v>21080900</v>
      </c>
      <c r="E47" s="18" t="s">
        <v>56</v>
      </c>
      <c r="F47" s="18"/>
      <c r="G47" s="20">
        <v>59542</v>
      </c>
      <c r="H47" s="18"/>
    </row>
    <row r="48" spans="3:8">
      <c r="C48" s="5" t="s">
        <v>57</v>
      </c>
      <c r="D48" s="18"/>
      <c r="E48" s="18"/>
      <c r="F48" s="18"/>
      <c r="G48" s="16"/>
      <c r="H48" s="7">
        <f>SUM(G34:G47)</f>
        <v>3044866</v>
      </c>
    </row>
    <row r="49" spans="3:8">
      <c r="C49" s="18"/>
      <c r="D49" s="18"/>
      <c r="E49" s="18"/>
      <c r="F49" s="18"/>
      <c r="G49" s="16"/>
      <c r="H49" s="18"/>
    </row>
    <row r="50" spans="3:8">
      <c r="C50" s="5" t="s">
        <v>58</v>
      </c>
      <c r="D50" s="18"/>
      <c r="E50" s="18"/>
      <c r="F50" s="18"/>
      <c r="G50" s="16"/>
      <c r="H50" s="18"/>
    </row>
    <row r="51" spans="3:8">
      <c r="C51" s="18" t="s">
        <v>59</v>
      </c>
      <c r="D51" s="18"/>
      <c r="E51" s="18"/>
      <c r="F51" s="18"/>
      <c r="G51" s="16"/>
      <c r="H51" s="18"/>
    </row>
    <row r="52" spans="3:8">
      <c r="C52" s="18"/>
      <c r="D52" s="18">
        <v>24010100</v>
      </c>
      <c r="E52" s="18" t="s">
        <v>60</v>
      </c>
      <c r="F52" s="18"/>
      <c r="G52" s="16">
        <v>395886270</v>
      </c>
      <c r="H52" s="18"/>
    </row>
    <row r="53" spans="3:8">
      <c r="C53" s="18" t="s">
        <v>61</v>
      </c>
      <c r="D53" s="18"/>
      <c r="E53" s="18"/>
      <c r="F53" s="18"/>
      <c r="G53" s="16"/>
      <c r="H53" s="18"/>
    </row>
    <row r="54" spans="3:8">
      <c r="C54" s="18"/>
      <c r="D54" s="18">
        <v>24020100</v>
      </c>
      <c r="E54" s="18" t="s">
        <v>62</v>
      </c>
      <c r="F54" s="18"/>
      <c r="G54" s="16">
        <v>111124218</v>
      </c>
      <c r="H54" s="18"/>
    </row>
    <row r="55" spans="3:8">
      <c r="C55" s="18" t="s">
        <v>63</v>
      </c>
      <c r="D55" s="18"/>
      <c r="E55" s="18"/>
      <c r="F55" s="18"/>
      <c r="G55" s="16"/>
      <c r="H55" s="18"/>
    </row>
    <row r="56" spans="3:8">
      <c r="C56" s="18"/>
      <c r="D56" s="18">
        <v>24040200</v>
      </c>
      <c r="E56" s="18" t="s">
        <v>64</v>
      </c>
      <c r="F56" s="18"/>
      <c r="G56" s="4">
        <v>420351</v>
      </c>
      <c r="H56" s="18"/>
    </row>
    <row r="57" spans="3:8">
      <c r="C57" s="18"/>
      <c r="D57" s="18">
        <v>24040400</v>
      </c>
      <c r="E57" s="18" t="s">
        <v>65</v>
      </c>
      <c r="F57" s="18"/>
      <c r="G57" s="16">
        <v>16894795</v>
      </c>
      <c r="H57" s="18"/>
    </row>
    <row r="58" spans="3:8">
      <c r="C58" s="18" t="s">
        <v>66</v>
      </c>
      <c r="D58" s="18"/>
      <c r="E58" s="18"/>
      <c r="F58" s="18"/>
      <c r="G58" s="16"/>
      <c r="H58" s="18"/>
    </row>
    <row r="59" spans="3:8">
      <c r="C59" s="18"/>
      <c r="D59" s="18">
        <v>24050100</v>
      </c>
      <c r="E59" s="18" t="s">
        <v>66</v>
      </c>
      <c r="F59" s="18"/>
      <c r="G59" s="20">
        <v>-32654031</v>
      </c>
      <c r="H59" s="18"/>
    </row>
    <row r="60" spans="3:8">
      <c r="C60" s="5" t="s">
        <v>67</v>
      </c>
      <c r="D60" s="18"/>
      <c r="E60" s="18"/>
      <c r="F60" s="18"/>
      <c r="G60" s="16"/>
      <c r="H60" s="7">
        <f>SUM(G52:G59)</f>
        <v>491671603</v>
      </c>
    </row>
    <row r="61" spans="3:8">
      <c r="C61" s="18"/>
      <c r="D61" s="18"/>
      <c r="E61" s="18"/>
      <c r="F61" s="18"/>
      <c r="G61" s="16"/>
      <c r="H61" s="18"/>
    </row>
    <row r="62" spans="3:8" ht="15.75" thickBot="1">
      <c r="C62" s="5" t="s">
        <v>68</v>
      </c>
      <c r="D62" s="18"/>
      <c r="E62" s="18"/>
      <c r="F62" s="18"/>
      <c r="G62" s="16"/>
      <c r="H62" s="9">
        <f>SUM(H48:H60)</f>
        <v>494716469</v>
      </c>
    </row>
    <row r="63" spans="3:8" ht="15.75" thickTop="1">
      <c r="C63" s="5"/>
      <c r="D63" s="18"/>
      <c r="E63" s="18"/>
      <c r="F63" s="18"/>
      <c r="G63" s="16"/>
      <c r="H63" s="10"/>
    </row>
    <row r="64" spans="3:8">
      <c r="C64" s="5"/>
      <c r="D64" s="18"/>
      <c r="E64" s="18"/>
      <c r="F64" s="18"/>
      <c r="G64" s="16"/>
      <c r="H64" s="10"/>
    </row>
    <row r="65" spans="3:8">
      <c r="C65" s="5"/>
      <c r="D65" s="18"/>
      <c r="E65" s="18"/>
      <c r="F65" s="18"/>
      <c r="G65" s="16"/>
      <c r="H65" s="10"/>
    </row>
    <row r="66" spans="3:8">
      <c r="C66" s="18"/>
      <c r="D66" s="18"/>
      <c r="E66" s="18"/>
      <c r="F66" s="18"/>
      <c r="G66" s="16"/>
      <c r="H66" s="18"/>
    </row>
    <row r="67" spans="3:8">
      <c r="C67" s="18" t="s">
        <v>69</v>
      </c>
      <c r="D67" s="18"/>
      <c r="E67" s="18"/>
      <c r="F67" s="18"/>
      <c r="G67" s="16"/>
      <c r="H67" s="18"/>
    </row>
    <row r="68" spans="3:8">
      <c r="C68" s="18" t="s">
        <v>70</v>
      </c>
      <c r="D68" s="18"/>
      <c r="E68" s="18"/>
      <c r="F68" s="18"/>
      <c r="G68" s="16"/>
      <c r="H68" s="18"/>
    </row>
    <row r="69" spans="3:8">
      <c r="C69" s="5" t="s">
        <v>71</v>
      </c>
      <c r="D69" s="18"/>
      <c r="E69" s="18"/>
      <c r="F69" s="18"/>
      <c r="G69" s="16"/>
      <c r="H69" s="18"/>
    </row>
    <row r="70" spans="3:8">
      <c r="C70" s="18"/>
      <c r="D70" s="18">
        <v>31010200</v>
      </c>
      <c r="E70" s="18" t="s">
        <v>72</v>
      </c>
      <c r="F70" s="18"/>
      <c r="G70" s="16">
        <v>4857000</v>
      </c>
      <c r="H70" s="18"/>
    </row>
    <row r="71" spans="3:8">
      <c r="C71" s="18"/>
      <c r="D71" s="18">
        <v>31010300</v>
      </c>
      <c r="E71" s="18" t="s">
        <v>73</v>
      </c>
      <c r="F71" s="18"/>
      <c r="G71" s="16">
        <v>29880000</v>
      </c>
      <c r="H71" s="18"/>
    </row>
    <row r="72" spans="3:8">
      <c r="C72" s="18"/>
      <c r="D72" s="18">
        <v>31010400</v>
      </c>
      <c r="E72" s="18" t="s">
        <v>74</v>
      </c>
      <c r="F72" s="18"/>
      <c r="G72" s="16">
        <v>5648500</v>
      </c>
      <c r="H72" s="18"/>
    </row>
    <row r="73" spans="3:8">
      <c r="C73" s="18"/>
      <c r="D73" s="18">
        <v>31010500</v>
      </c>
      <c r="E73" s="18" t="s">
        <v>75</v>
      </c>
      <c r="F73" s="18"/>
      <c r="G73" s="16">
        <v>23579519</v>
      </c>
      <c r="H73" s="18"/>
    </row>
    <row r="74" spans="3:8">
      <c r="C74" s="18"/>
      <c r="D74" s="18">
        <v>31010600</v>
      </c>
      <c r="E74" s="18" t="s">
        <v>76</v>
      </c>
      <c r="F74" s="18"/>
      <c r="G74" s="16">
        <v>9231500</v>
      </c>
      <c r="H74" s="18"/>
    </row>
    <row r="75" spans="3:8">
      <c r="C75" s="18"/>
      <c r="D75" s="18">
        <v>31010700</v>
      </c>
      <c r="E75" t="s">
        <v>122</v>
      </c>
      <c r="F75" s="18"/>
      <c r="G75" s="16">
        <v>14369206</v>
      </c>
      <c r="H75" s="18"/>
    </row>
    <row r="76" spans="3:8">
      <c r="C76" s="18"/>
      <c r="D76" s="18">
        <v>31010800</v>
      </c>
      <c r="E76" s="18" t="s">
        <v>78</v>
      </c>
      <c r="F76" s="18"/>
      <c r="G76" s="20">
        <v>3740000</v>
      </c>
      <c r="H76" s="7">
        <f>SUM(G70:G76)</f>
        <v>91305725</v>
      </c>
    </row>
    <row r="77" spans="3:8">
      <c r="C77" s="5" t="s">
        <v>79</v>
      </c>
      <c r="D77" s="18"/>
      <c r="E77" s="18"/>
      <c r="F77" s="18"/>
      <c r="G77" s="16"/>
      <c r="H77" s="18"/>
    </row>
    <row r="78" spans="3:8">
      <c r="C78" s="18"/>
      <c r="D78" s="18">
        <v>31030101</v>
      </c>
      <c r="E78" s="18" t="s">
        <v>80</v>
      </c>
      <c r="F78" s="18"/>
      <c r="G78" s="16">
        <v>-1911754</v>
      </c>
      <c r="H78" s="18"/>
    </row>
    <row r="79" spans="3:8">
      <c r="C79" s="18"/>
      <c r="D79" s="18">
        <v>31030102</v>
      </c>
      <c r="E79" s="18" t="s">
        <v>81</v>
      </c>
      <c r="F79" s="18"/>
      <c r="G79" s="16">
        <v>-5997187</v>
      </c>
      <c r="H79" s="18"/>
    </row>
    <row r="80" spans="3:8">
      <c r="C80" s="18"/>
      <c r="D80" s="18">
        <v>31030103</v>
      </c>
      <c r="E80" s="18" t="s">
        <v>82</v>
      </c>
      <c r="F80" s="18"/>
      <c r="G80" s="16">
        <v>-3658771</v>
      </c>
      <c r="H80" s="18"/>
    </row>
    <row r="81" spans="3:8">
      <c r="C81" s="18"/>
      <c r="D81" s="18">
        <v>31030104</v>
      </c>
      <c r="E81" s="18" t="s">
        <v>83</v>
      </c>
      <c r="F81" s="18"/>
      <c r="G81" s="16">
        <v>-2484369</v>
      </c>
      <c r="H81" s="18"/>
    </row>
    <row r="82" spans="3:8">
      <c r="C82" s="18"/>
      <c r="D82" s="18">
        <v>31030105</v>
      </c>
      <c r="E82" s="18" t="s">
        <v>84</v>
      </c>
      <c r="F82" s="18"/>
      <c r="G82" s="16">
        <v>-22065354</v>
      </c>
      <c r="H82" s="18"/>
    </row>
    <row r="83" spans="3:8">
      <c r="C83" s="18"/>
      <c r="D83" s="18">
        <v>31030106</v>
      </c>
      <c r="E83" s="18" t="s">
        <v>85</v>
      </c>
      <c r="F83" s="18"/>
      <c r="G83" s="16">
        <v>-1122622</v>
      </c>
      <c r="H83" s="18"/>
    </row>
    <row r="84" spans="3:8">
      <c r="C84" s="18"/>
      <c r="D84" s="18">
        <v>31030107</v>
      </c>
      <c r="E84" s="18" t="s">
        <v>86</v>
      </c>
      <c r="F84" s="18"/>
      <c r="G84" s="16">
        <v>-463396</v>
      </c>
      <c r="H84" s="18"/>
    </row>
    <row r="85" spans="3:8">
      <c r="C85" s="18"/>
      <c r="D85" s="18">
        <v>31030300</v>
      </c>
      <c r="E85" s="18" t="s">
        <v>87</v>
      </c>
      <c r="F85" s="18"/>
      <c r="G85" s="16">
        <v>-19957439</v>
      </c>
      <c r="H85" s="18"/>
    </row>
    <row r="86" spans="3:8">
      <c r="C86" s="18"/>
      <c r="D86" s="18">
        <v>31030800</v>
      </c>
      <c r="E86" s="18" t="s">
        <v>89</v>
      </c>
      <c r="F86" s="18"/>
      <c r="G86" s="16">
        <v>-516020</v>
      </c>
      <c r="H86" s="18"/>
    </row>
    <row r="87" spans="3:8">
      <c r="C87" s="18"/>
      <c r="D87" s="18">
        <v>31030900</v>
      </c>
      <c r="E87" s="18" t="s">
        <v>90</v>
      </c>
      <c r="F87" s="18"/>
      <c r="G87" s="16">
        <v>-2075511</v>
      </c>
      <c r="H87" s="18"/>
    </row>
    <row r="88" spans="3:8">
      <c r="C88" s="18"/>
      <c r="D88" s="18">
        <v>31031000</v>
      </c>
      <c r="E88" s="18" t="s">
        <v>91</v>
      </c>
      <c r="F88" s="18"/>
      <c r="G88" s="16">
        <v>-1911086</v>
      </c>
      <c r="H88" s="18"/>
    </row>
    <row r="89" spans="3:8">
      <c r="C89" s="18"/>
      <c r="D89" s="18">
        <v>31031100</v>
      </c>
      <c r="E89" s="18" t="s">
        <v>92</v>
      </c>
      <c r="F89" s="18"/>
      <c r="G89" s="16">
        <v>-1667079</v>
      </c>
      <c r="H89" s="18"/>
    </row>
    <row r="90" spans="3:8">
      <c r="C90" s="18"/>
      <c r="D90" s="18">
        <v>31031200</v>
      </c>
      <c r="E90" s="18" t="s">
        <v>93</v>
      </c>
      <c r="F90" s="18"/>
      <c r="G90" s="16">
        <v>-4066664</v>
      </c>
      <c r="H90" s="18"/>
    </row>
    <row r="91" spans="3:8">
      <c r="C91" s="18"/>
      <c r="D91" s="18">
        <v>31031400</v>
      </c>
      <c r="E91" s="18" t="s">
        <v>95</v>
      </c>
      <c r="F91" s="18"/>
      <c r="G91" s="16">
        <v>-455000</v>
      </c>
      <c r="H91" s="18"/>
    </row>
    <row r="92" spans="3:8">
      <c r="C92" s="18"/>
      <c r="D92" s="18">
        <v>31031602</v>
      </c>
      <c r="E92" s="18" t="s">
        <v>126</v>
      </c>
      <c r="F92" s="5"/>
      <c r="G92" s="16">
        <v>-3374623</v>
      </c>
      <c r="H92" s="18"/>
    </row>
    <row r="93" spans="3:8">
      <c r="C93" s="18"/>
      <c r="D93" s="18">
        <v>31031900</v>
      </c>
      <c r="E93" s="18" t="s">
        <v>99</v>
      </c>
      <c r="F93" s="18"/>
      <c r="G93" s="16">
        <v>-734671</v>
      </c>
      <c r="H93" s="18"/>
    </row>
    <row r="94" spans="3:8">
      <c r="C94" s="18"/>
      <c r="D94" s="18">
        <v>31032000</v>
      </c>
      <c r="E94" s="18" t="s">
        <v>100</v>
      </c>
      <c r="F94" s="18"/>
      <c r="G94" s="16">
        <v>-1412125</v>
      </c>
      <c r="H94" s="18"/>
    </row>
    <row r="95" spans="3:8">
      <c r="C95" s="18"/>
      <c r="D95" s="18">
        <v>31032100</v>
      </c>
      <c r="E95" s="18" t="s">
        <v>101</v>
      </c>
      <c r="F95" s="18"/>
      <c r="G95" s="16">
        <v>-4846118</v>
      </c>
      <c r="H95" s="18"/>
    </row>
    <row r="96" spans="3:8">
      <c r="C96" s="18"/>
      <c r="D96" s="18">
        <v>31032200</v>
      </c>
      <c r="E96" s="18" t="s">
        <v>102</v>
      </c>
      <c r="F96" s="18"/>
      <c r="G96" s="16">
        <v>-1471180</v>
      </c>
      <c r="H96" s="18"/>
    </row>
    <row r="97" spans="3:8">
      <c r="C97" s="18"/>
      <c r="D97" s="18">
        <v>31032300</v>
      </c>
      <c r="E97" s="18" t="s">
        <v>103</v>
      </c>
      <c r="F97" s="18"/>
      <c r="G97" s="16">
        <v>-47701</v>
      </c>
      <c r="H97" s="18"/>
    </row>
    <row r="98" spans="3:8">
      <c r="C98" s="18"/>
      <c r="D98" s="18">
        <v>31032400</v>
      </c>
      <c r="E98" s="18" t="s">
        <v>104</v>
      </c>
      <c r="F98" s="18"/>
      <c r="G98" s="16">
        <v>-2053038</v>
      </c>
      <c r="H98" s="18"/>
    </row>
    <row r="99" spans="3:8">
      <c r="C99" s="18"/>
      <c r="D99" s="18">
        <v>31032500</v>
      </c>
      <c r="E99" s="18" t="s">
        <v>120</v>
      </c>
      <c r="F99" s="18"/>
      <c r="G99" s="22">
        <v>-3592412</v>
      </c>
      <c r="H99" s="10"/>
    </row>
    <row r="100" spans="3:8">
      <c r="C100" s="18"/>
      <c r="D100" s="18">
        <v>31032600</v>
      </c>
      <c r="E100" s="18" t="s">
        <v>97</v>
      </c>
      <c r="F100" s="18"/>
      <c r="G100" s="22">
        <v>-1585000</v>
      </c>
      <c r="H100" s="10"/>
    </row>
    <row r="101" spans="3:8">
      <c r="C101" s="18"/>
      <c r="D101" s="18">
        <v>31032700</v>
      </c>
      <c r="E101" t="s">
        <v>124</v>
      </c>
      <c r="F101" s="18"/>
      <c r="G101" s="22">
        <v>-608000</v>
      </c>
    </row>
    <row r="102" spans="3:8">
      <c r="C102" s="18"/>
      <c r="D102" s="18">
        <v>31032800</v>
      </c>
      <c r="E102" t="s">
        <v>127</v>
      </c>
      <c r="F102" s="18"/>
      <c r="G102" s="20">
        <v>-2500000</v>
      </c>
      <c r="H102" s="11">
        <f>SUM(G78:G102)</f>
        <v>-90577120</v>
      </c>
    </row>
    <row r="103" spans="3:8">
      <c r="C103" s="5" t="s">
        <v>106</v>
      </c>
      <c r="D103" s="18"/>
      <c r="E103" s="18"/>
      <c r="F103" s="18"/>
      <c r="G103" s="16"/>
      <c r="H103" s="7">
        <f>SUM(H76:H102)</f>
        <v>728605</v>
      </c>
    </row>
    <row r="104" spans="3:8">
      <c r="C104" s="5"/>
      <c r="D104" s="18"/>
      <c r="E104" s="18"/>
      <c r="F104" s="18"/>
      <c r="G104" s="16"/>
      <c r="H104" s="7"/>
    </row>
    <row r="105" spans="3:8">
      <c r="C105" s="5" t="s">
        <v>107</v>
      </c>
      <c r="D105" s="18"/>
      <c r="E105" s="18"/>
      <c r="F105" s="18"/>
      <c r="G105" s="16"/>
      <c r="H105" s="18"/>
    </row>
    <row r="106" spans="3:8">
      <c r="C106" s="5" t="s">
        <v>115</v>
      </c>
      <c r="D106" s="18"/>
      <c r="E106" s="18"/>
      <c r="F106" s="18"/>
      <c r="G106" s="16"/>
      <c r="H106" s="18"/>
    </row>
    <row r="107" spans="3:8">
      <c r="C107" s="5" t="s">
        <v>108</v>
      </c>
      <c r="D107" s="18"/>
      <c r="E107" s="18"/>
      <c r="F107" s="18"/>
      <c r="G107" s="16"/>
      <c r="H107" s="18"/>
    </row>
    <row r="108" spans="3:8">
      <c r="C108" s="18"/>
      <c r="D108" s="18">
        <v>32050100</v>
      </c>
      <c r="E108" s="18" t="s">
        <v>109</v>
      </c>
      <c r="F108" s="18"/>
      <c r="G108" s="20">
        <v>-308254</v>
      </c>
      <c r="H108" s="20">
        <f>SUM(G108)</f>
        <v>-308254</v>
      </c>
    </row>
    <row r="109" spans="3:8">
      <c r="C109" s="5" t="s">
        <v>110</v>
      </c>
      <c r="D109" s="18"/>
      <c r="E109" s="18"/>
      <c r="F109" s="18"/>
      <c r="G109" s="16"/>
      <c r="H109" s="16">
        <f>SUM(H107:H108)</f>
        <v>-308254</v>
      </c>
    </row>
    <row r="110" spans="3:8">
      <c r="C110" s="18"/>
      <c r="D110" s="18"/>
      <c r="E110" s="18"/>
      <c r="F110" s="18"/>
      <c r="G110" s="16"/>
      <c r="H110" s="18"/>
    </row>
    <row r="111" spans="3:8" ht="15.75" thickBot="1">
      <c r="C111" s="12" t="s">
        <v>111</v>
      </c>
      <c r="D111" s="12"/>
      <c r="E111" s="12"/>
      <c r="F111" s="12"/>
      <c r="G111" s="9"/>
      <c r="H111" s="9">
        <f>+H103+H109</f>
        <v>420351</v>
      </c>
    </row>
    <row r="112" spans="3:8" ht="15.75" thickTop="1"/>
  </sheetData>
  <mergeCells count="2">
    <mergeCell ref="C5:H5"/>
    <mergeCell ref="C6:H6"/>
  </mergeCells>
  <pageMargins left="0.70866141732283472" right="0.70866141732283472" top="0.74803149606299213" bottom="0.74803149606299213" header="0.31496062992125984" footer="0.31496062992125984"/>
  <pageSetup scale="70" fitToWidth="2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1:H114"/>
  <sheetViews>
    <sheetView tabSelected="1" topLeftCell="A81" workbookViewId="0">
      <selection activeCell="F11" sqref="F11"/>
    </sheetView>
  </sheetViews>
  <sheetFormatPr baseColWidth="10" defaultRowHeight="15"/>
  <cols>
    <col min="5" max="5" width="29.5703125" customWidth="1"/>
    <col min="6" max="6" width="17.140625" customWidth="1"/>
    <col min="7" max="8" width="11.5703125" bestFit="1" customWidth="1"/>
  </cols>
  <sheetData>
    <row r="1" spans="3:8">
      <c r="C1" s="17" t="s">
        <v>0</v>
      </c>
      <c r="D1" s="18"/>
      <c r="E1" s="18"/>
      <c r="F1" s="18"/>
      <c r="G1" s="18"/>
      <c r="H1" s="18"/>
    </row>
    <row r="2" spans="3:8">
      <c r="C2" s="18" t="s">
        <v>1</v>
      </c>
      <c r="D2" s="18">
        <v>700209008</v>
      </c>
      <c r="E2" s="18"/>
      <c r="F2" s="18"/>
      <c r="G2" s="18"/>
      <c r="H2" s="18"/>
    </row>
    <row r="3" spans="3:8">
      <c r="C3" s="18" t="s">
        <v>2</v>
      </c>
      <c r="D3" s="18" t="s">
        <v>3</v>
      </c>
      <c r="E3" s="18"/>
      <c r="F3" s="18"/>
      <c r="G3" s="18"/>
      <c r="H3" s="18"/>
    </row>
    <row r="4" spans="3:8">
      <c r="C4" s="18" t="s">
        <v>4</v>
      </c>
      <c r="D4" s="18" t="s">
        <v>5</v>
      </c>
      <c r="E4" s="18"/>
      <c r="F4" s="18"/>
      <c r="G4" s="18"/>
      <c r="H4" s="18"/>
    </row>
    <row r="5" spans="3:8">
      <c r="C5" s="23" t="s">
        <v>6</v>
      </c>
      <c r="D5" s="23"/>
      <c r="E5" s="23"/>
      <c r="F5" s="23"/>
      <c r="G5" s="23"/>
      <c r="H5" s="23"/>
    </row>
    <row r="6" spans="3:8">
      <c r="C6" s="25">
        <v>43830</v>
      </c>
      <c r="D6" s="25"/>
      <c r="E6" s="25"/>
      <c r="F6" s="25"/>
      <c r="G6" s="25"/>
      <c r="H6" s="25"/>
    </row>
    <row r="7" spans="3:8">
      <c r="C7" s="5" t="s">
        <v>8</v>
      </c>
      <c r="D7" s="18"/>
      <c r="E7" s="18"/>
      <c r="F7" s="18"/>
      <c r="G7" s="18"/>
      <c r="H7" s="18"/>
    </row>
    <row r="8" spans="3:8">
      <c r="C8" s="18" t="s">
        <v>9</v>
      </c>
      <c r="D8" s="18"/>
      <c r="E8" s="18"/>
      <c r="F8" s="18"/>
      <c r="G8" s="18"/>
      <c r="H8" s="18"/>
    </row>
    <row r="9" spans="3:8">
      <c r="C9" s="5" t="s">
        <v>10</v>
      </c>
      <c r="D9" s="18"/>
      <c r="E9" s="18"/>
      <c r="F9" s="18"/>
      <c r="G9" s="18"/>
      <c r="H9" s="18"/>
    </row>
    <row r="10" spans="3:8">
      <c r="C10" s="18"/>
      <c r="D10" s="18">
        <v>11010300</v>
      </c>
      <c r="E10" s="18" t="s">
        <v>12</v>
      </c>
      <c r="F10" s="18"/>
      <c r="G10" s="16">
        <v>10387295</v>
      </c>
      <c r="H10" s="18"/>
    </row>
    <row r="11" spans="3:8">
      <c r="C11" s="18"/>
      <c r="D11" s="18">
        <v>11010700</v>
      </c>
      <c r="E11" s="18" t="s">
        <v>14</v>
      </c>
      <c r="F11" s="18"/>
      <c r="G11" s="16">
        <v>100000</v>
      </c>
      <c r="H11" s="18"/>
    </row>
    <row r="12" spans="3:8">
      <c r="C12" s="5" t="s">
        <v>17</v>
      </c>
      <c r="D12" s="18"/>
      <c r="E12" s="18"/>
      <c r="F12" s="18"/>
      <c r="G12" s="16"/>
      <c r="H12" s="18"/>
    </row>
    <row r="13" spans="3:8">
      <c r="C13" s="18"/>
      <c r="D13" s="18">
        <v>11050100</v>
      </c>
      <c r="E13" s="18" t="s">
        <v>18</v>
      </c>
      <c r="F13" s="18"/>
      <c r="G13" s="16">
        <v>220000</v>
      </c>
      <c r="H13" s="18"/>
    </row>
    <row r="14" spans="3:8">
      <c r="C14" s="18"/>
      <c r="D14" s="18">
        <v>11050400</v>
      </c>
      <c r="E14" s="18" t="s">
        <v>20</v>
      </c>
      <c r="F14" s="18"/>
      <c r="G14" s="16">
        <v>80000</v>
      </c>
      <c r="H14" s="18"/>
    </row>
    <row r="15" spans="3:8">
      <c r="C15" s="18"/>
      <c r="D15" s="18">
        <v>11050500</v>
      </c>
      <c r="E15" s="18" t="s">
        <v>21</v>
      </c>
      <c r="F15" s="18"/>
      <c r="G15" s="22">
        <v>134365</v>
      </c>
      <c r="H15" s="18"/>
    </row>
    <row r="16" spans="3:8">
      <c r="C16" s="18"/>
      <c r="D16" s="18">
        <v>11050600</v>
      </c>
      <c r="E16" s="18" t="s">
        <v>22</v>
      </c>
      <c r="F16" s="18"/>
      <c r="G16" s="20">
        <v>200000</v>
      </c>
      <c r="H16" s="18"/>
    </row>
    <row r="17" spans="3:8">
      <c r="C17" s="5" t="s">
        <v>25</v>
      </c>
      <c r="D17" s="18"/>
      <c r="E17" s="18"/>
      <c r="F17" s="18"/>
      <c r="G17" s="16"/>
      <c r="H17" s="7">
        <f>SUM(G10:G16)</f>
        <v>11121660</v>
      </c>
    </row>
    <row r="18" spans="3:8">
      <c r="C18" s="18"/>
      <c r="D18" s="18"/>
      <c r="E18" s="18"/>
      <c r="F18" s="18"/>
      <c r="G18" s="16"/>
      <c r="H18" s="18"/>
    </row>
    <row r="19" spans="3:8">
      <c r="C19" s="5" t="s">
        <v>26</v>
      </c>
      <c r="D19" s="18"/>
      <c r="E19" s="18"/>
      <c r="F19" s="18"/>
      <c r="G19" s="16"/>
      <c r="H19" s="18"/>
    </row>
    <row r="20" spans="3:8">
      <c r="C20" s="18" t="s">
        <v>27</v>
      </c>
      <c r="D20" s="18"/>
      <c r="E20" s="18"/>
      <c r="F20" s="18"/>
      <c r="G20" s="16"/>
      <c r="H20" s="18"/>
    </row>
    <row r="21" spans="3:8">
      <c r="C21" s="18"/>
      <c r="D21" s="18">
        <v>12010100</v>
      </c>
      <c r="E21" s="18" t="s">
        <v>28</v>
      </c>
      <c r="F21" s="18"/>
      <c r="G21" s="16">
        <f>463666009+9794927</f>
        <v>473460936</v>
      </c>
      <c r="H21" s="18"/>
    </row>
    <row r="22" spans="3:8">
      <c r="C22" s="18" t="s">
        <v>29</v>
      </c>
      <c r="D22" s="18"/>
      <c r="E22" s="18"/>
      <c r="F22" s="18"/>
      <c r="G22" s="16"/>
      <c r="H22" s="18"/>
    </row>
    <row r="23" spans="3:8">
      <c r="C23" s="18"/>
      <c r="D23" s="18">
        <v>12030100</v>
      </c>
      <c r="E23" s="18" t="s">
        <v>29</v>
      </c>
      <c r="F23" s="18"/>
      <c r="G23" s="16">
        <v>3057662</v>
      </c>
      <c r="H23" s="18"/>
    </row>
    <row r="24" spans="3:8">
      <c r="C24" s="18"/>
      <c r="D24" s="18">
        <v>12030200</v>
      </c>
      <c r="E24" s="18" t="s">
        <v>30</v>
      </c>
      <c r="F24" s="18"/>
      <c r="G24" s="16">
        <v>85319499</v>
      </c>
      <c r="H24" s="18"/>
    </row>
    <row r="25" spans="3:8">
      <c r="C25" s="18" t="s">
        <v>31</v>
      </c>
      <c r="D25" s="18"/>
      <c r="E25" s="18"/>
      <c r="F25" s="18"/>
      <c r="G25" s="16"/>
      <c r="H25" s="18"/>
    </row>
    <row r="26" spans="3:8">
      <c r="C26" s="18"/>
      <c r="D26" s="18">
        <v>12050100</v>
      </c>
      <c r="E26" s="18" t="s">
        <v>32</v>
      </c>
      <c r="F26" s="18"/>
      <c r="G26" s="16">
        <v>-73915350</v>
      </c>
      <c r="H26" s="18"/>
    </row>
    <row r="27" spans="3:8">
      <c r="C27" s="18"/>
      <c r="D27" s="18">
        <v>12050300</v>
      </c>
      <c r="E27" s="18" t="s">
        <v>33</v>
      </c>
      <c r="F27" s="18"/>
      <c r="G27" s="20">
        <v>-2542150</v>
      </c>
      <c r="H27" s="18"/>
    </row>
    <row r="28" spans="3:8">
      <c r="C28" s="18" t="s">
        <v>34</v>
      </c>
      <c r="D28" s="18"/>
      <c r="E28" s="18"/>
      <c r="F28" s="18"/>
      <c r="G28" s="16"/>
      <c r="H28" s="7">
        <f>SUM(G21:G27)</f>
        <v>485380597</v>
      </c>
    </row>
    <row r="29" spans="3:8">
      <c r="C29" s="18"/>
      <c r="D29" s="18"/>
      <c r="E29" s="18"/>
      <c r="F29" s="18"/>
      <c r="G29" s="16"/>
      <c r="H29" s="21"/>
    </row>
    <row r="30" spans="3:8" ht="15.75" thickBot="1">
      <c r="C30" s="5" t="s">
        <v>35</v>
      </c>
      <c r="D30" s="18"/>
      <c r="E30" s="18"/>
      <c r="F30" s="18"/>
      <c r="G30" s="16"/>
      <c r="H30" s="9">
        <f>SUM(H17:H29)</f>
        <v>496502257</v>
      </c>
    </row>
    <row r="31" spans="3:8" ht="15.75" thickTop="1">
      <c r="C31" s="18"/>
      <c r="D31" s="18"/>
      <c r="E31" s="18"/>
      <c r="F31" s="18"/>
      <c r="G31" s="16"/>
      <c r="H31" s="18"/>
    </row>
    <row r="32" spans="3:8">
      <c r="C32" s="5" t="s">
        <v>36</v>
      </c>
      <c r="D32" s="18"/>
      <c r="E32" s="18"/>
      <c r="F32" s="18"/>
      <c r="G32" s="16"/>
      <c r="H32" s="18"/>
    </row>
    <row r="33" spans="3:8">
      <c r="C33" s="18" t="s">
        <v>37</v>
      </c>
      <c r="D33" s="18"/>
      <c r="E33" s="18"/>
      <c r="F33" s="18"/>
      <c r="G33" s="16"/>
      <c r="H33" s="18"/>
    </row>
    <row r="34" spans="3:8">
      <c r="C34" s="5" t="s">
        <v>38</v>
      </c>
      <c r="D34" s="18"/>
      <c r="E34" s="18"/>
      <c r="F34" s="18"/>
      <c r="G34" s="16"/>
      <c r="H34" s="18"/>
    </row>
    <row r="35" spans="3:8">
      <c r="C35" s="18"/>
      <c r="D35" s="18">
        <v>21040100</v>
      </c>
      <c r="E35" s="18" t="s">
        <v>39</v>
      </c>
      <c r="F35" s="18"/>
      <c r="G35" s="16">
        <v>547143</v>
      </c>
      <c r="H35" s="18"/>
    </row>
    <row r="36" spans="3:8">
      <c r="C36" s="18"/>
      <c r="D36" s="18">
        <v>21040300</v>
      </c>
      <c r="E36" t="s">
        <v>41</v>
      </c>
      <c r="F36" s="18"/>
      <c r="G36" s="16">
        <v>70000</v>
      </c>
      <c r="H36" s="18"/>
    </row>
    <row r="37" spans="3:8">
      <c r="C37" s="5" t="s">
        <v>44</v>
      </c>
      <c r="D37" s="18"/>
      <c r="E37" s="18"/>
      <c r="F37" s="18"/>
      <c r="G37" s="16"/>
      <c r="H37" s="18"/>
    </row>
    <row r="38" spans="3:8">
      <c r="C38" s="18"/>
      <c r="D38" s="18">
        <v>21050200</v>
      </c>
      <c r="E38" s="18" t="s">
        <v>45</v>
      </c>
      <c r="F38" s="18"/>
      <c r="G38" s="16">
        <v>327000</v>
      </c>
      <c r="H38" s="18"/>
    </row>
    <row r="39" spans="3:8">
      <c r="C39" s="5" t="s">
        <v>50</v>
      </c>
      <c r="D39" s="18"/>
      <c r="E39" s="18"/>
      <c r="F39" s="18"/>
      <c r="G39" s="16"/>
      <c r="H39" s="18"/>
    </row>
    <row r="40" spans="3:8">
      <c r="C40" s="18"/>
      <c r="D40" s="18">
        <v>21080200</v>
      </c>
      <c r="E40" s="18" t="s">
        <v>51</v>
      </c>
      <c r="F40" s="18"/>
      <c r="G40" s="16">
        <v>377001</v>
      </c>
      <c r="H40" s="18"/>
    </row>
    <row r="41" spans="3:8">
      <c r="C41" s="18"/>
      <c r="D41" s="18">
        <v>21080400</v>
      </c>
      <c r="E41" s="18" t="s">
        <v>52</v>
      </c>
      <c r="F41" s="18"/>
      <c r="G41" s="16">
        <v>255133</v>
      </c>
      <c r="H41" s="18"/>
    </row>
    <row r="42" spans="3:8">
      <c r="C42" s="18"/>
      <c r="D42" s="18">
        <v>21080600</v>
      </c>
      <c r="E42" t="s">
        <v>128</v>
      </c>
      <c r="F42" s="18"/>
      <c r="G42" s="16">
        <v>177723</v>
      </c>
      <c r="H42" s="18"/>
    </row>
    <row r="43" spans="3:8">
      <c r="C43" s="18"/>
      <c r="D43" s="18">
        <v>21080700</v>
      </c>
      <c r="E43" s="18" t="s">
        <v>54</v>
      </c>
      <c r="F43" s="18"/>
      <c r="G43" s="16">
        <v>99884</v>
      </c>
      <c r="H43" s="18"/>
    </row>
    <row r="44" spans="3:8">
      <c r="C44" s="18"/>
      <c r="D44" s="18">
        <v>21080800</v>
      </c>
      <c r="E44" s="18" t="s">
        <v>55</v>
      </c>
      <c r="F44" s="18"/>
      <c r="G44" s="16">
        <v>19439</v>
      </c>
      <c r="H44" s="18"/>
    </row>
    <row r="45" spans="3:8">
      <c r="C45" s="18"/>
      <c r="D45" s="18">
        <v>21080900</v>
      </c>
      <c r="E45" s="18" t="s">
        <v>56</v>
      </c>
      <c r="F45" s="18"/>
      <c r="G45" s="20">
        <v>67434</v>
      </c>
      <c r="H45" s="18"/>
    </row>
    <row r="46" spans="3:8">
      <c r="C46" s="5" t="s">
        <v>57</v>
      </c>
      <c r="D46" s="18"/>
      <c r="E46" s="18"/>
      <c r="F46" s="18"/>
      <c r="G46" s="16"/>
      <c r="H46" s="7">
        <f>SUM(G35:G45)</f>
        <v>1940757</v>
      </c>
    </row>
    <row r="47" spans="3:8">
      <c r="C47" s="18"/>
      <c r="D47" s="18"/>
      <c r="E47" s="18"/>
      <c r="F47" s="18"/>
      <c r="G47" s="16"/>
      <c r="H47" s="18"/>
    </row>
    <row r="48" spans="3:8">
      <c r="C48" s="5" t="s">
        <v>58</v>
      </c>
      <c r="D48" s="18"/>
      <c r="E48" s="18"/>
      <c r="F48" s="18"/>
      <c r="G48" s="16"/>
      <c r="H48" s="18"/>
    </row>
    <row r="49" spans="3:8">
      <c r="C49" s="18" t="s">
        <v>59</v>
      </c>
      <c r="D49" s="18"/>
      <c r="E49" s="18"/>
      <c r="F49" s="18"/>
      <c r="G49" s="16"/>
      <c r="H49" s="18"/>
    </row>
    <row r="50" spans="3:8">
      <c r="C50" s="18"/>
      <c r="D50" s="18">
        <v>24010100</v>
      </c>
      <c r="E50" s="18" t="s">
        <v>60</v>
      </c>
      <c r="F50" s="18"/>
      <c r="G50" s="16">
        <v>395886270</v>
      </c>
      <c r="H50" s="18"/>
    </row>
    <row r="51" spans="3:8">
      <c r="C51" s="18" t="s">
        <v>61</v>
      </c>
      <c r="D51" s="18"/>
      <c r="E51" s="18"/>
      <c r="F51" s="18"/>
      <c r="G51" s="16"/>
      <c r="H51" s="18"/>
    </row>
    <row r="52" spans="3:8">
      <c r="C52" s="18"/>
      <c r="D52" s="18">
        <v>24020100</v>
      </c>
      <c r="E52" s="18" t="s">
        <v>62</v>
      </c>
      <c r="F52" s="18"/>
      <c r="G52" s="16">
        <f>124618119-2000000</f>
        <v>122618119</v>
      </c>
      <c r="H52" s="18"/>
    </row>
    <row r="53" spans="3:8">
      <c r="C53" s="18" t="s">
        <v>63</v>
      </c>
      <c r="D53" s="18"/>
      <c r="E53" s="18"/>
      <c r="F53" s="18"/>
      <c r="G53" s="16"/>
      <c r="H53" s="18"/>
    </row>
    <row r="54" spans="3:8">
      <c r="C54" s="18"/>
      <c r="D54" s="18">
        <v>24040200</v>
      </c>
      <c r="E54" s="18" t="s">
        <v>64</v>
      </c>
      <c r="F54" s="18"/>
      <c r="G54" s="4">
        <v>142566</v>
      </c>
      <c r="H54" s="18"/>
    </row>
    <row r="55" spans="3:8">
      <c r="C55" s="18"/>
      <c r="D55" s="18">
        <v>24040400</v>
      </c>
      <c r="E55" s="18" t="s">
        <v>65</v>
      </c>
      <c r="F55" s="18"/>
      <c r="G55" s="16">
        <v>16894795</v>
      </c>
      <c r="H55" s="18"/>
    </row>
    <row r="56" spans="3:8">
      <c r="C56" s="18" t="s">
        <v>66</v>
      </c>
      <c r="D56" s="18"/>
      <c r="E56" s="18"/>
      <c r="F56" s="18"/>
      <c r="G56" s="16"/>
      <c r="H56" s="18"/>
    </row>
    <row r="57" spans="3:8">
      <c r="C57" s="18"/>
      <c r="D57" s="18">
        <v>24050100</v>
      </c>
      <c r="E57" s="18" t="s">
        <v>66</v>
      </c>
      <c r="F57" s="18"/>
      <c r="G57" s="20">
        <v>-40980250</v>
      </c>
      <c r="H57" s="18"/>
    </row>
    <row r="58" spans="3:8">
      <c r="C58" s="5" t="s">
        <v>67</v>
      </c>
      <c r="D58" s="18"/>
      <c r="E58" s="18"/>
      <c r="F58" s="18"/>
      <c r="G58" s="16"/>
      <c r="H58" s="7">
        <f>SUM(G50:G57)</f>
        <v>494561500</v>
      </c>
    </row>
    <row r="59" spans="3:8">
      <c r="C59" s="18"/>
      <c r="D59" s="18"/>
      <c r="E59" s="18"/>
      <c r="F59" s="18"/>
      <c r="G59" s="16"/>
      <c r="H59" s="18"/>
    </row>
    <row r="60" spans="3:8" ht="15.75" thickBot="1">
      <c r="C60" s="5" t="s">
        <v>68</v>
      </c>
      <c r="D60" s="18"/>
      <c r="E60" s="18"/>
      <c r="F60" s="18"/>
      <c r="G60" s="16"/>
      <c r="H60" s="9">
        <f>SUM(H46:H58)</f>
        <v>496502257</v>
      </c>
    </row>
    <row r="61" spans="3:8" ht="15.75" thickTop="1">
      <c r="C61" s="5"/>
      <c r="D61" s="18"/>
      <c r="E61" s="18"/>
      <c r="F61" s="18"/>
      <c r="G61" s="16"/>
      <c r="H61" s="10"/>
    </row>
    <row r="62" spans="3:8">
      <c r="C62" s="5"/>
      <c r="D62" s="18"/>
      <c r="E62" s="18"/>
      <c r="F62" s="18"/>
      <c r="G62" s="16"/>
      <c r="H62" s="10"/>
    </row>
    <row r="63" spans="3:8">
      <c r="C63" s="5"/>
      <c r="D63" s="18"/>
      <c r="E63" s="18"/>
      <c r="F63" s="18"/>
      <c r="G63" s="16"/>
      <c r="H63" s="10"/>
    </row>
    <row r="64" spans="3:8">
      <c r="C64" s="18"/>
      <c r="D64" s="18"/>
      <c r="E64" s="18"/>
      <c r="F64" s="18"/>
      <c r="G64" s="16"/>
      <c r="H64" s="18"/>
    </row>
    <row r="65" spans="3:8">
      <c r="C65" s="18" t="s">
        <v>69</v>
      </c>
      <c r="D65" s="18"/>
      <c r="E65" s="18"/>
      <c r="F65" s="18"/>
      <c r="G65" s="16"/>
      <c r="H65" s="18"/>
    </row>
    <row r="66" spans="3:8">
      <c r="C66" s="18" t="s">
        <v>70</v>
      </c>
      <c r="D66" s="18"/>
      <c r="E66" s="18"/>
      <c r="F66" s="18"/>
      <c r="G66" s="16"/>
      <c r="H66" s="18"/>
    </row>
    <row r="67" spans="3:8">
      <c r="C67" s="5" t="s">
        <v>71</v>
      </c>
      <c r="D67" s="18"/>
      <c r="E67" s="18"/>
      <c r="F67" s="18"/>
      <c r="G67" s="16"/>
      <c r="H67" s="18"/>
    </row>
    <row r="68" spans="3:8">
      <c r="C68" s="18"/>
      <c r="D68" s="18">
        <v>31010200</v>
      </c>
      <c r="E68" s="18" t="s">
        <v>72</v>
      </c>
      <c r="F68" s="18"/>
      <c r="G68" s="16">
        <v>3283000</v>
      </c>
      <c r="H68" s="18"/>
    </row>
    <row r="69" spans="3:8">
      <c r="C69" s="18"/>
      <c r="D69" s="18">
        <v>31010300</v>
      </c>
      <c r="E69" s="18" t="s">
        <v>73</v>
      </c>
      <c r="F69" s="18"/>
      <c r="G69" s="16">
        <v>33069000</v>
      </c>
      <c r="H69" s="18"/>
    </row>
    <row r="70" spans="3:8">
      <c r="C70" s="18"/>
      <c r="D70" s="18">
        <v>31010500</v>
      </c>
      <c r="E70" s="18" t="s">
        <v>75</v>
      </c>
      <c r="F70" s="18"/>
      <c r="G70" s="16">
        <v>24199834</v>
      </c>
      <c r="H70" s="18"/>
    </row>
    <row r="71" spans="3:8">
      <c r="C71" s="18"/>
      <c r="D71" s="18">
        <v>31010600</v>
      </c>
      <c r="E71" s="18" t="s">
        <v>76</v>
      </c>
      <c r="F71" s="18"/>
      <c r="G71" s="16">
        <v>9585500</v>
      </c>
      <c r="H71" s="18"/>
    </row>
    <row r="72" spans="3:8">
      <c r="C72" s="18"/>
      <c r="D72" s="18">
        <v>31010700</v>
      </c>
      <c r="E72" t="s">
        <v>122</v>
      </c>
      <c r="F72" s="18"/>
      <c r="G72" s="16">
        <v>9182658</v>
      </c>
      <c r="H72" s="18"/>
    </row>
    <row r="73" spans="3:8">
      <c r="C73" s="18"/>
      <c r="D73" s="18">
        <v>31010800</v>
      </c>
      <c r="E73" s="18" t="s">
        <v>78</v>
      </c>
      <c r="F73" s="18"/>
      <c r="G73" s="20">
        <v>3260000</v>
      </c>
      <c r="H73" s="7">
        <f>SUM(G68:G73)</f>
        <v>82579992</v>
      </c>
    </row>
    <row r="74" spans="3:8">
      <c r="C74" s="5" t="s">
        <v>79</v>
      </c>
      <c r="D74" s="18"/>
      <c r="E74" s="18"/>
      <c r="F74" s="18"/>
      <c r="G74" s="16"/>
      <c r="H74" s="18"/>
    </row>
    <row r="75" spans="3:8">
      <c r="C75" s="18"/>
      <c r="D75" s="18">
        <v>31030101</v>
      </c>
      <c r="E75" s="18" t="s">
        <v>80</v>
      </c>
      <c r="F75" s="18"/>
      <c r="G75" s="16">
        <v>-1656604</v>
      </c>
      <c r="H75" s="18"/>
    </row>
    <row r="76" spans="3:8">
      <c r="C76" s="18"/>
      <c r="D76" s="18">
        <v>31030102</v>
      </c>
      <c r="E76" s="18" t="s">
        <v>81</v>
      </c>
      <c r="F76" s="18"/>
      <c r="G76" s="16">
        <f>-4964057-30000</f>
        <v>-4994057</v>
      </c>
      <c r="H76" s="18"/>
    </row>
    <row r="77" spans="3:8">
      <c r="C77" s="18"/>
      <c r="D77" s="18">
        <v>31030103</v>
      </c>
      <c r="E77" s="18" t="s">
        <v>82</v>
      </c>
      <c r="F77" s="18"/>
      <c r="G77" s="16">
        <v>-3627477</v>
      </c>
      <c r="H77" s="18"/>
    </row>
    <row r="78" spans="3:8">
      <c r="C78" s="18"/>
      <c r="D78" s="18">
        <v>31030104</v>
      </c>
      <c r="E78" s="18" t="s">
        <v>83</v>
      </c>
      <c r="F78" s="18"/>
      <c r="G78" s="16">
        <v>-2729104</v>
      </c>
      <c r="H78" s="18"/>
    </row>
    <row r="79" spans="3:8">
      <c r="C79" s="18"/>
      <c r="D79" s="18">
        <v>31030105</v>
      </c>
      <c r="E79" s="18" t="s">
        <v>84</v>
      </c>
      <c r="F79" s="18"/>
      <c r="G79" s="16">
        <v>-17803479</v>
      </c>
      <c r="H79" s="18"/>
    </row>
    <row r="80" spans="3:8">
      <c r="C80" s="18"/>
      <c r="D80" s="18">
        <v>31030106</v>
      </c>
      <c r="E80" s="18" t="s">
        <v>85</v>
      </c>
      <c r="F80" s="18"/>
      <c r="G80" s="16">
        <v>-980184</v>
      </c>
      <c r="H80" s="18"/>
    </row>
    <row r="81" spans="3:8">
      <c r="C81" s="18"/>
      <c r="D81" s="18">
        <v>31030107</v>
      </c>
      <c r="E81" s="18" t="s">
        <v>86</v>
      </c>
      <c r="F81" s="18"/>
      <c r="G81" s="16">
        <v>-359855</v>
      </c>
      <c r="H81" s="18"/>
    </row>
    <row r="82" spans="3:8">
      <c r="C82" s="18"/>
      <c r="D82" s="18">
        <v>31030300</v>
      </c>
      <c r="E82" s="18" t="s">
        <v>87</v>
      </c>
      <c r="F82" s="18"/>
      <c r="G82" s="16">
        <f>-22127786+2000000</f>
        <v>-20127786</v>
      </c>
      <c r="H82" s="18"/>
    </row>
    <row r="83" spans="3:8">
      <c r="C83" s="18"/>
      <c r="D83" s="18">
        <v>31030600</v>
      </c>
      <c r="E83" s="18" t="s">
        <v>88</v>
      </c>
      <c r="F83" s="18"/>
      <c r="G83" s="16">
        <v>-517312</v>
      </c>
      <c r="H83" s="18"/>
    </row>
    <row r="84" spans="3:8">
      <c r="C84" s="18"/>
      <c r="D84" s="18">
        <v>31030800</v>
      </c>
      <c r="E84" s="18" t="s">
        <v>89</v>
      </c>
      <c r="F84" s="18"/>
      <c r="G84" s="16">
        <v>-341760</v>
      </c>
      <c r="H84" s="18"/>
    </row>
    <row r="85" spans="3:8">
      <c r="C85" s="18"/>
      <c r="D85" s="18">
        <v>31030900</v>
      </c>
      <c r="E85" s="18" t="s">
        <v>90</v>
      </c>
      <c r="F85" s="18"/>
      <c r="G85" s="16">
        <v>-3057527</v>
      </c>
      <c r="H85" s="18"/>
    </row>
    <row r="86" spans="3:8">
      <c r="C86" s="18"/>
      <c r="D86" s="18">
        <v>31031000</v>
      </c>
      <c r="E86" s="18" t="s">
        <v>91</v>
      </c>
      <c r="F86" s="18"/>
      <c r="G86" s="16">
        <v>-1795888</v>
      </c>
      <c r="H86" s="18"/>
    </row>
    <row r="87" spans="3:8">
      <c r="C87" s="18"/>
      <c r="D87" s="18">
        <v>31031100</v>
      </c>
      <c r="E87" s="18" t="s">
        <v>92</v>
      </c>
      <c r="F87" s="18"/>
      <c r="G87" s="16">
        <v>-1978673</v>
      </c>
      <c r="H87" s="18"/>
    </row>
    <row r="88" spans="3:8">
      <c r="C88" s="18"/>
      <c r="D88" s="18">
        <v>31031200</v>
      </c>
      <c r="E88" s="18" t="s">
        <v>93</v>
      </c>
      <c r="F88" s="18"/>
      <c r="G88" s="16">
        <v>-4066664</v>
      </c>
      <c r="H88" s="18"/>
    </row>
    <row r="89" spans="3:8">
      <c r="C89" s="18"/>
      <c r="D89" s="18">
        <v>31031400</v>
      </c>
      <c r="E89" s="18" t="s">
        <v>95</v>
      </c>
      <c r="F89" s="18"/>
      <c r="G89" s="16">
        <v>-130000</v>
      </c>
      <c r="H89" s="18"/>
    </row>
    <row r="90" spans="3:8">
      <c r="C90" s="18"/>
      <c r="D90" s="18">
        <v>31031602</v>
      </c>
      <c r="E90" s="18" t="s">
        <v>126</v>
      </c>
      <c r="F90" s="5"/>
      <c r="G90" s="16">
        <f>-2042670+60000</f>
        <v>-1982670</v>
      </c>
      <c r="H90" s="18"/>
    </row>
    <row r="91" spans="3:8">
      <c r="C91" s="18"/>
      <c r="D91" s="18">
        <v>31031603</v>
      </c>
      <c r="E91" s="18" t="s">
        <v>129</v>
      </c>
      <c r="F91" s="5"/>
      <c r="G91" s="16">
        <v>-80000</v>
      </c>
      <c r="H91" s="18"/>
    </row>
    <row r="92" spans="3:8">
      <c r="C92" s="18"/>
      <c r="D92" s="18">
        <v>31031800</v>
      </c>
      <c r="E92" s="18" t="s">
        <v>130</v>
      </c>
      <c r="F92" s="5"/>
      <c r="G92" s="16">
        <v>-12420</v>
      </c>
      <c r="H92" s="18"/>
    </row>
    <row r="93" spans="3:8">
      <c r="C93" s="18"/>
      <c r="D93" s="18">
        <v>31031900</v>
      </c>
      <c r="E93" s="18" t="s">
        <v>99</v>
      </c>
      <c r="F93" s="18"/>
      <c r="G93" s="16">
        <v>-677855</v>
      </c>
      <c r="H93" s="18"/>
    </row>
    <row r="94" spans="3:8">
      <c r="C94" s="18"/>
      <c r="D94" s="18">
        <v>31032000</v>
      </c>
      <c r="E94" s="18" t="s">
        <v>100</v>
      </c>
      <c r="F94" s="18"/>
      <c r="G94" s="16">
        <v>-1196935</v>
      </c>
      <c r="H94" s="18"/>
    </row>
    <row r="95" spans="3:8">
      <c r="C95" s="18"/>
      <c r="D95" s="18">
        <v>31032100</v>
      </c>
      <c r="E95" s="18" t="s">
        <v>101</v>
      </c>
      <c r="F95" s="18"/>
      <c r="G95" s="16">
        <v>-4047948</v>
      </c>
      <c r="H95" s="18"/>
    </row>
    <row r="96" spans="3:8">
      <c r="C96" s="18"/>
      <c r="D96" s="18">
        <v>31032200</v>
      </c>
      <c r="E96" s="18" t="s">
        <v>102</v>
      </c>
      <c r="F96" s="18"/>
      <c r="G96" s="16">
        <v>-1208064</v>
      </c>
      <c r="H96" s="18"/>
    </row>
    <row r="97" spans="3:8">
      <c r="C97" s="18"/>
      <c r="D97" s="18">
        <v>31032300</v>
      </c>
      <c r="E97" s="18" t="s">
        <v>103</v>
      </c>
      <c r="F97" s="18"/>
      <c r="G97" s="16">
        <v>-125000</v>
      </c>
      <c r="H97" s="18"/>
    </row>
    <row r="98" spans="3:8">
      <c r="C98" s="18"/>
      <c r="D98" s="18">
        <v>31032400</v>
      </c>
      <c r="E98" s="18" t="s">
        <v>104</v>
      </c>
      <c r="F98" s="18"/>
      <c r="G98" s="16">
        <v>-1931332</v>
      </c>
      <c r="H98" s="18"/>
    </row>
    <row r="99" spans="3:8">
      <c r="C99" s="18"/>
      <c r="D99" s="18">
        <v>31032500</v>
      </c>
      <c r="E99" s="18" t="s">
        <v>120</v>
      </c>
      <c r="F99" s="18"/>
      <c r="G99" s="22">
        <v>-2886459</v>
      </c>
      <c r="H99" s="10"/>
    </row>
    <row r="100" spans="3:8">
      <c r="C100" s="18"/>
      <c r="D100" s="18">
        <v>31032600</v>
      </c>
      <c r="E100" s="18" t="s">
        <v>97</v>
      </c>
      <c r="F100" s="18"/>
      <c r="G100" s="22">
        <v>-1215000</v>
      </c>
      <c r="H100" s="10"/>
    </row>
    <row r="101" spans="3:8">
      <c r="C101" s="18"/>
      <c r="D101" s="18">
        <v>31032700</v>
      </c>
      <c r="E101" t="s">
        <v>131</v>
      </c>
      <c r="F101" s="18"/>
      <c r="G101" s="22">
        <v>-456000</v>
      </c>
    </row>
    <row r="102" spans="3:8">
      <c r="C102" s="18"/>
      <c r="D102" s="18">
        <v>31032800</v>
      </c>
      <c r="E102" t="s">
        <v>127</v>
      </c>
      <c r="F102" s="18"/>
      <c r="G102" s="20">
        <v>-1500134</v>
      </c>
      <c r="H102" s="11">
        <f>SUM(G75:G102)</f>
        <v>-81486187</v>
      </c>
    </row>
    <row r="103" spans="3:8">
      <c r="C103" s="5" t="s">
        <v>106</v>
      </c>
      <c r="D103" s="18"/>
      <c r="E103" s="18"/>
      <c r="F103" s="18"/>
      <c r="G103" s="16"/>
      <c r="H103" s="7">
        <f>SUM(H73:H102)</f>
        <v>1093805</v>
      </c>
    </row>
    <row r="104" spans="3:8">
      <c r="C104" s="5"/>
      <c r="D104" s="18"/>
      <c r="E104" s="18"/>
      <c r="F104" s="18"/>
      <c r="G104" s="16"/>
      <c r="H104" s="7"/>
    </row>
    <row r="105" spans="3:8">
      <c r="C105" s="5" t="s">
        <v>107</v>
      </c>
      <c r="D105" s="18"/>
      <c r="E105" s="18"/>
      <c r="F105" s="18"/>
      <c r="G105" s="16"/>
      <c r="H105" s="18"/>
    </row>
    <row r="106" spans="3:8">
      <c r="C106" s="5" t="s">
        <v>132</v>
      </c>
      <c r="D106" s="18"/>
      <c r="E106" s="18"/>
      <c r="F106" s="18"/>
      <c r="G106" s="16"/>
      <c r="H106" s="18"/>
    </row>
    <row r="107" spans="3:8">
      <c r="C107" s="5"/>
      <c r="D107" s="18">
        <v>32030100</v>
      </c>
      <c r="E107" t="s">
        <v>133</v>
      </c>
      <c r="F107" s="18"/>
      <c r="G107" s="16"/>
      <c r="H107" s="22">
        <v>-650819</v>
      </c>
    </row>
    <row r="108" spans="3:8">
      <c r="C108" s="5"/>
      <c r="D108" s="18"/>
      <c r="E108" s="18"/>
      <c r="F108" s="18"/>
      <c r="G108" s="16"/>
      <c r="H108" s="18"/>
    </row>
    <row r="109" spans="3:8">
      <c r="C109" s="5" t="s">
        <v>108</v>
      </c>
      <c r="D109" s="18"/>
      <c r="E109" s="18"/>
      <c r="F109" s="18"/>
      <c r="G109" s="16"/>
      <c r="H109" s="18"/>
    </row>
    <row r="110" spans="3:8">
      <c r="C110" s="18"/>
      <c r="D110" s="18">
        <v>32050100</v>
      </c>
      <c r="E110" s="18" t="s">
        <v>109</v>
      </c>
      <c r="F110" s="18"/>
      <c r="G110" s="20"/>
      <c r="H110" s="20">
        <v>-300420</v>
      </c>
    </row>
    <row r="111" spans="3:8">
      <c r="C111" s="5" t="s">
        <v>110</v>
      </c>
      <c r="D111" s="18"/>
      <c r="E111" s="18"/>
      <c r="F111" s="18"/>
      <c r="G111" s="16"/>
      <c r="H111" s="16">
        <f>SUM(H107:H110)</f>
        <v>-951239</v>
      </c>
    </row>
    <row r="112" spans="3:8">
      <c r="C112" s="18"/>
      <c r="D112" s="18"/>
      <c r="E112" s="18"/>
      <c r="F112" s="18"/>
      <c r="G112" s="16"/>
      <c r="H112" s="18"/>
    </row>
    <row r="113" spans="3:8" ht="15.75" thickBot="1">
      <c r="C113" s="12" t="s">
        <v>111</v>
      </c>
      <c r="D113" s="12"/>
      <c r="E113" s="12"/>
      <c r="F113" s="12"/>
      <c r="G113" s="9"/>
      <c r="H113" s="9">
        <f>+H103+H111</f>
        <v>142566</v>
      </c>
    </row>
    <row r="114" spans="3:8" ht="15.75" thickTop="1"/>
  </sheetData>
  <mergeCells count="2">
    <mergeCell ref="C5:H5"/>
    <mergeCell ref="C6:H6"/>
  </mergeCells>
  <pageMargins left="0.70866141732283472" right="0.70866141732283472" top="0.74803149606299213" bottom="0.74803149606299213" header="0.31496062992125984" footer="0.31496062992125984"/>
  <pageSetup scale="70" fitToWidth="2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2014</vt:lpstr>
      <vt:lpstr>2015</vt:lpstr>
      <vt:lpstr>2016</vt:lpstr>
      <vt:lpstr>2017</vt:lpstr>
      <vt:lpstr>2018</vt:lpstr>
      <vt:lpstr>2019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Cirjocar</dc:creator>
  <cp:lastModifiedBy>Secretaria</cp:lastModifiedBy>
  <cp:lastPrinted>2020-03-18T19:48:37Z</cp:lastPrinted>
  <dcterms:created xsi:type="dcterms:W3CDTF">2015-01-22T21:08:27Z</dcterms:created>
  <dcterms:modified xsi:type="dcterms:W3CDTF">2020-03-24T18:23:25Z</dcterms:modified>
</cp:coreProperties>
</file>